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7995" tabRatio="900" firstSheet="2" activeTab="2"/>
  </bookViews>
  <sheets>
    <sheet name="此頁置頂" sheetId="1" r:id="rId1"/>
    <sheet name="執行成效" sheetId="2" r:id="rId2"/>
    <sheet name="學輔經費" sheetId="3" r:id="rId3"/>
    <sheet name="整體發展(一般活動)" sheetId="4" r:id="rId4"/>
    <sheet name="整體發展(服務活動)" sheetId="5" r:id="rId5"/>
    <sheet name="整體發展 (服務課程)" sheetId="6" r:id="rId6"/>
    <sheet name="頂尖計畫" sheetId="7" r:id="rId7"/>
    <sheet name="雜支1010315-" sheetId="8" r:id="rId8"/>
    <sheet name="校外贊助" sheetId="9" r:id="rId9"/>
  </sheets>
  <definedNames>
    <definedName name="_xlnm._FilterDatabase" localSheetId="2" hidden="1">'學輔經費'!$A$1:$J$244</definedName>
    <definedName name="_xlnm._FilterDatabase" localSheetId="3" hidden="1">'整體發展(一般活動)'!$A$1:$L$44</definedName>
    <definedName name="OLE_LINK1" localSheetId="2">'學輔經費'!$F$330</definedName>
    <definedName name="_xlnm.Print_Area" localSheetId="1">'執行成效'!$A$3:$I$10</definedName>
    <definedName name="_xlnm.Print_Area" localSheetId="2">'學輔經費'!$A$1:$J$593</definedName>
    <definedName name="_xlnm.Print_Titles" localSheetId="1">'執行成效'!$3:$8</definedName>
    <definedName name="_xlnm.Print_Titles" localSheetId="2">'學輔經費'!$1:$1</definedName>
  </definedNames>
  <calcPr fullCalcOnLoad="1"/>
</workbook>
</file>

<file path=xl/sharedStrings.xml><?xml version="1.0" encoding="utf-8"?>
<sst xmlns="http://schemas.openxmlformats.org/spreadsheetml/2006/main" count="3635" uniqueCount="2648">
  <si>
    <t>免費咖啡在表演後20分中內掃空，約150~180位學生來明德一樓參加此次活動，反應非常熱烈；1.舞台的擺設不是很恰當 2.活動日期接近期末考週，較使不上力。</t>
  </si>
  <si>
    <t>最主要辦活動就是要讓社員彼此間的感情更好，這次不僅有即將畢業的大四學長上台演出，更有已畢業的學長姐為我們帶來演出，使整個熱音社更有向心力，而且不僅提升我們的樂器技巧，更讓學校同學們看到我們這學期的成果；宣傳要積極，有排班就要到，遇到事情避免間接處理，效率會降低也容易遺漏事項，但有問題還是要問，報團截止日要遵守，不要事後才報團，會影響小本製作進度，跑流太草率，要嚴格，盡量每個人都要到，也要確定活動當天大家可到的時間，以免當天找不到人。主持人事前要準備稿，以免當天場面乾掉。</t>
  </si>
  <si>
    <t>1.包子一共訂了380個，原先預計只會售出八成，最後全數賣出(當中約有35個包子是以原價售出) 2.因為這次的擺攤活動，讓社員之間的情感更為加深，凝聚力也更為集中 3.美宣長-思妤，以最短的時間協助將國禮週的擺攤處佈置的很漂亮；1.事前雖有排定班表，但是最後仍未落實分配工作，導致有一次該時段沒有人事先去蒸包子 2.事前的一些工作事項在前一天仍未完成，以致第一天的擺攤流程不是很流暢 3.傳情單的內容設計不是很清楚完整，下次需要審慎的檢查表格。</t>
  </si>
  <si>
    <t>1.因為事前有彩排與訓練的因素，使得當天的時間掌控的很清楚 2.這次的畢典出隊大多是曾經有出隊過的同學，因此，整體的流程與程序大致上較為了解 3.這次剛好換上新的制服，制服顏色為深紫色，以此提升畢典的隆重感；1.事前訓練仍有不足之處，例如:接待貴賓排成兩列時，須向貴賓問好，但是大家之間的默契不夠-&gt;事前的訓練必須讓每一個人都能夠完全了解，並在活動前大家之間的默契也要培養好 2.臨場的反應不夠機警，例如:接待貴賓走紅地毯，但是貴賓都已經進場，卻遲遲沒有發現-&gt;下次出隊時，必須臨場反應當天狀況。</t>
  </si>
  <si>
    <t>宣傳手作社；1.優點:具有主題性、張貼海報可以吸引目光招攬人氣、透過FB宣傳比較可以讓大家注意到、有寫作品介紹呈現會比較完整 2.缺點:要找多點學弟妹的作品比較好、簽名表的位置要擺在桌面上比較好、沒有事先準備招攬大家簽到的指示標語。</t>
  </si>
  <si>
    <t>增進兩校社團社員的情感，有效督促社員練習國術，使社員功力穩定成長，並各自展現ㄧ學期辛苦練習的成果，正式交接儀式，代表著情感的延續與連綿不絕的傳承；要事先熟悉拍照及攝影器材的使用</t>
  </si>
  <si>
    <t>藉由訂定特定時段集合參賽人員，以使練習有效率，同時由幾位較資深的社員來做輔助，使調整表現風格，修正演奏錯誤上也很大的幫助。既然是參加比賽，就不能只是單純地吹奏曲子，而是要詮釋一首歌曲。但對於非音樂班出生，接觸口琴時間也不長的我們而言，這是非常難的，因此，應該要適時藉助輔導老師、指導老師等的專業技巧。</t>
  </si>
  <si>
    <t>本次協調會主要公佈事項如下：1.配合會計核銷作業截止日期 2.社團幹部敘獎、社課指導老師費、社團評鑑及社團器材請購申請單繳交時間 3.上網填報下學期經費申請並繳交 4.寒假期間注意社辦安全 5.下學期第一次社團協調會時間公佈，內容有助社團提醒時效。</t>
  </si>
  <si>
    <t>藥草園參訪中，老師逐步介紹藥草的功能及生長季節，社員也藉由學習單記錄自己有興趣的草藥，使印象更深刻，也結合生活，舉例市面上常見的健康飲料適用哪一種藥材下去提煉，讓這次的藥草園參訪更加深入我們的生活，之後也舉辦遊戲，讓社員在遊戲間更記得藥草的長相及功用，接下來出遊的行程也讓社員玩的很盡興；1.集合時有人遲到2.遊覽車司機對台中不熟，一直迷路，以後除了告訴司機地點外也要幫他查一下地圖，以免在路程上花太多時間3.烤肉時間一直延長，導致跑農場體驗的行程取消4.藥草園解說時間有點長</t>
  </si>
  <si>
    <t>學生：120人;
老師:4人</t>
  </si>
  <si>
    <t>這次分享會有許多新同學來參與，也成功邀約到許多新朋友來參加，見證人的分享很真心，也不乏幽默，活動成功；之前組長沒有紮實的傳承，加上這次很多組長都是第一次歷練，因此過程中有一些疏失，希望之後能更共心，把經驗傳承下去！</t>
  </si>
  <si>
    <t>藥店老闆帶我們參觀老師傅泡製中藥的過程，也在櫃台展示各種中藥的實體給我們看，同學在試吃和試做的過程中對中藥材有更深的了解，此活動讓我們學到很多；人數過多，下次應限定人數</t>
  </si>
  <si>
    <t>介紹系上系學會相關事宜及B板使用，以便讓大一新進學弟妹對系上的作業系統更加了解。成功凝聚系上的向心力、團結力，增進大一到大四彼此之間的情感交流。大一新進學弟妹也確實瞭解系學會流程，並選填自己想加入系學會的組別。明年的點心估計應該要包含大三和大四的人數，應該要將點心的金額降低數量提高，各組的介紹詞時間應該要分配一樣，跑流的場地可以向系秘借階梯教室跑流，介紹投影片可以改變形式以照片為主，團康的設計活動應該要考慮學弟妹的個性。</t>
  </si>
  <si>
    <t>101學年度第一學期
呼治系系學會期初系大</t>
  </si>
  <si>
    <t>帶新生了解社團內容並招生；本次活動宣傳部分並沒有做好，許多新生表示找不到教室位置，希望來年能印宣傳單並附上地圖．</t>
  </si>
  <si>
    <t>擺攤的部份，活動當週的情形大致上都還不錯，不過在行前的準備上，似乎進度都太慢，又加上系週緊接在其他活動之後，準備的很倉促，希望以後能再將進度提前。專題演講的部份，似乎宣傳上還不是很足夠，導致參與狀況不是很好，希望下次能夠更早公佈活動。</t>
  </si>
  <si>
    <t>101學年度第一學期
美工社創意美工教學講座(一)</t>
  </si>
  <si>
    <t>社員:13人</t>
  </si>
  <si>
    <t>101/12/11;E0202</t>
  </si>
  <si>
    <t>這次大家初次體驗手繪扇子，藉由老師的簡單小介紹與教學，讓不會畫畫的人也可以有很美的作品；這次的講座課程宣傳部分稍嫌不足，使缺乏非社員的參與，不能一起體驗美工的美好。</t>
  </si>
  <si>
    <t>101學年度第一學期
櫻社櫻花祭</t>
  </si>
  <si>
    <t>社員:10人</t>
  </si>
  <si>
    <t>101/11/26~30;活一擺攤處</t>
  </si>
  <si>
    <t>1.這次規模較小，所以販賣點心方面較為不佳 2.靜態海報展方面內容較貼近學生領域，吸引力有所進步；1.社團周宣傳應更為積極，以提升整體知名度 2.販賣商品更多元化，以吸引各種不同類型的同學 3.靜態展海報字數可以再減少些，多增加圖片說明來提升注意力和興趣。</t>
  </si>
  <si>
    <t>101學年度第一學期
橋藝社期初社大</t>
  </si>
  <si>
    <t>學生:35人</t>
  </si>
  <si>
    <t>101/12/1;活一</t>
  </si>
  <si>
    <t>藉由運動，增進大一至大四的感情，藉由一同舉辦系上活動，更了解、認識彼此。有些裁判還是有狀況外的感覺，沒有好好說明哪個人屬於哪一場次的比賽，需要一個中央統整來調度人力。</t>
  </si>
  <si>
    <t>101學年度第一學期
呼治系系學會
呼治系運動大會-打呼盃</t>
  </si>
  <si>
    <t>社員:6人
非社員:48人
教職員工:1人</t>
  </si>
  <si>
    <t>101/6/4~6/8;
小麥擺攤區</t>
  </si>
  <si>
    <t>100學年度第二學期
管樂社期末成發音樂會</t>
  </si>
  <si>
    <t>社員:40人
教職員工:5人</t>
  </si>
  <si>
    <t>101/6/5;
活二表演廳</t>
  </si>
  <si>
    <t>101學年度第一學期
資管系系學會
資管系聖誕晚會</t>
  </si>
  <si>
    <t>學生：150人</t>
  </si>
  <si>
    <t>101/12/20；工六第一會議室及第二會議室</t>
  </si>
  <si>
    <t>增進了資管系學長姐與學弟妹和同學間的感情，也讓大家能夠在期末考前悄悄解放一下，讓不是很熟的大家能夠更近一步認識彼此；1.活動前的宣傳很重要 2.搬運器材的分工必須仔細，否則一缺人手就會手忙腳亂 3.活動開始前要能控制秩序和時間上的安排要準時 4.舞會的細節再辦活動前必須想的更仔細一點避免到時候舞會凌亂。</t>
  </si>
  <si>
    <t>101學年度第一學期
美工社期初社大</t>
  </si>
  <si>
    <t>101學年度第一學期
春暉社期初社大</t>
  </si>
  <si>
    <t>100學年度第二學期
撞球社期初社大</t>
  </si>
  <si>
    <t>社員:12人
非社員:4人</t>
  </si>
  <si>
    <t>101/3/1;撞球室</t>
  </si>
  <si>
    <t>介紹撞球社創社緣由及理念，並介紹之後社課內容和活動，分組帶開進行小遊戲，活動順利進行，大家皆玩的很開心，也對撞球社有更深的了解；活動前應該多開會討論以免疏失，以後可以再想更合適的地點來進行活動</t>
  </si>
  <si>
    <t>100學年度第二學期
國禮社期初社大</t>
  </si>
  <si>
    <t>101/3/6;E0213</t>
  </si>
  <si>
    <t>吸引許多大一新生，達到宣傳社團的目的，且讓參與的新生們感受到國禮社的溫暖，也找到ㄧ些願意來參加國禮服務活動的同學；活動流程沒有仔細安排，事前討論時間不夠充分，團康活動的細節想的不夠周延</t>
  </si>
  <si>
    <t>100學年度第二學期
慈青社期初茶會</t>
  </si>
  <si>
    <t>101/3/5;E0201</t>
  </si>
  <si>
    <t>100學年第第二學期
根與芽小組期初社大</t>
  </si>
  <si>
    <t>社員:20人</t>
  </si>
  <si>
    <t>101/3/6;E0210</t>
  </si>
  <si>
    <t>100學年度第二學期
中友會中友週</t>
  </si>
  <si>
    <t>101/3/19~3/30;活ㄧ擺攤區</t>
  </si>
  <si>
    <t>藉由宣傳台中特色、景點及名產，帶動大學生對於台中文化的認識，並對於如何規劃台中旅遊有ㄧ定的基礎概念與吸引力。也藉由本活動達到推銷台中的創意、活力、熱鬧及文化。吸引更多人規劃以台中為主題的短期旅遊，更希望透過此活動讓許多外地求學的台中人得以更加團結；1.場面混亂，沒有分配好負責人。2.排班沒照時間表。3.現賣周數量紀錄沒確實。4.賣的東西比例不平均。5.鳳梨酥不好賣，建議明年不要賣。6.所有人應清楚價位。7.場面混亂時會拿錯錢。8.會內人自己把攤位包圍。9.雞爪凍可以現賣但不要太多，賣相不好看。10.大海報及宣傳單可以多作ㄧ點。</t>
  </si>
  <si>
    <t>藉由返鄉服務的活動，希望能為彰化的學子們在娛樂活動中體驗到團隊生活的樂趣及學習其他課外知識，也讓我們有些非彰化地區的同學能以服務彰化為榮，活動受到學員喜愛，並且獲得學校及家長的肯定與讚賞；部分課程安排不適合三四年級小朋友</t>
  </si>
  <si>
    <t>100學年度第一學期
彰友會-返鄉服務隊</t>
  </si>
  <si>
    <t>社員:48人</t>
  </si>
  <si>
    <t>101/1/31~2/3;
北斗國小</t>
  </si>
  <si>
    <t>訓輔
補助款支應</t>
  </si>
  <si>
    <t>學生:150人</t>
  </si>
  <si>
    <t>101/2/26~3/9;　薄膜球場,羽球室,桌球室,操場</t>
  </si>
  <si>
    <t>社員：6人；　非社員24人　</t>
  </si>
  <si>
    <t>101/2/29;韻律教室</t>
  </si>
  <si>
    <t>100學年度第二學期
國術社崑崙朝天闕</t>
  </si>
  <si>
    <t>社員:14人</t>
  </si>
  <si>
    <t>101/5/6;彰化員林國小</t>
  </si>
  <si>
    <t>社員:10人
非社員:27人
教師:1人</t>
  </si>
  <si>
    <t>101/9/25;E0202</t>
  </si>
  <si>
    <t>介紹本學期社團活動以及課程、指導老師和幹部，藉由團康遊戲來帶動整體氣氛，且首次體驗美工社社課，進而吸引眾多人參與本社課，活動很順利；開場前有點混亂，前置作業未處理完全，團康場地與他社衝突，還好影響不大</t>
  </si>
  <si>
    <t>101學年度第一學期
紫藤花親善社期初社大</t>
  </si>
  <si>
    <t>社員:12人
非社員:38人</t>
  </si>
  <si>
    <t>101/9/27;活一小麥前</t>
  </si>
  <si>
    <t>101學年度第一學期
耕心社期初社大</t>
  </si>
  <si>
    <t>社員:9人
非社員:10人
教師:2人</t>
  </si>
  <si>
    <t>101/9/25;E0207</t>
  </si>
  <si>
    <t>101學年度第一學期
空手道社期初社大</t>
  </si>
  <si>
    <t>101/9/21;      活三</t>
  </si>
  <si>
    <t>讓一些新生認識我們，打排球運動間聯絡感情；宣傳不周。</t>
  </si>
  <si>
    <t>新生們反應不錯，現場氣氛很歡樂！尤其最後唱團歌看影片，讓新生留下很多美好的回憶；很多東西活動當天才弄，彩排都沒有先上，很多細節都沒有事先想到，工作分配太亂，沒有考慮到個工作的連貫性．</t>
  </si>
  <si>
    <t>101學年度第一學期
排球社社期初社大</t>
  </si>
  <si>
    <t>101學年度第一學期
桌球社社期初社大</t>
  </si>
  <si>
    <t>社員:10人
非社員:5人</t>
  </si>
  <si>
    <t>101/9/20;
E0211</t>
  </si>
  <si>
    <t>一大早，能感覺到大家熱血的感覺，奔跑在校園裡，青春無比。下午的球賽，精采，熱血沸騰；1.因為下雨的關係所以把規則一改再改，之後要事先想出雨備方案　2.場地登記需要提早送出 3.前一天要再通知一次廠商將禮物準備好</t>
  </si>
  <si>
    <t>社員:65人</t>
  </si>
  <si>
    <t>101學年度第一學期
護理系系學會護理電機聯合迎新宿營</t>
  </si>
  <si>
    <t>學生:265人</t>
  </si>
  <si>
    <t>101/9/21~9/23;味全埔心牧場</t>
  </si>
  <si>
    <t>為了促進學弟妹與學長姐之間的互動活動，在小隊中會碰到各式各樣的人，互相體恤、瞭解，這次活動非常成功，學弟妹也玩的很盡興；大二分帳沒有分清楚，導致就寢前的混亂、場地沒有事先協調清楚，導致活動至一半被迫移場地，活動之間的空檔時間有點長，如果協調好應可讓活動更緊湊，水球數量預估錯誤，學弟妹丟的不夠盡興</t>
  </si>
  <si>
    <t>101學年度第一學期
資工系系學會期初系大</t>
  </si>
  <si>
    <t>社員:20人
非社員:120人</t>
  </si>
  <si>
    <t>101/10/2;工院第二會議廳</t>
  </si>
  <si>
    <t>101學年度新生嘉年華</t>
  </si>
  <si>
    <t>101學年度第一學期
橋藝社大專盃</t>
  </si>
  <si>
    <t>101/9/30~101/10/2</t>
  </si>
  <si>
    <t>第一天到第二天上午進行初賽，二軍隊伍只拿到分組第三，無緣進入複賽。一軍隊伍一路過關斬將到準冠軍賽，但不幸落敗，只拿到第三；儘管離拿到冠亞軍只有一步之遙，十分遺憾，但我們仍打出佳績。</t>
  </si>
  <si>
    <t>101學年度第一學期 
圍棋社期初社大</t>
  </si>
  <si>
    <t>101/10/3;E0212</t>
  </si>
  <si>
    <t>社員:50人</t>
  </si>
  <si>
    <t>藥廠臨時通知因臨時施工而無法讓我們順利參觀，所以調整行程改參觀台中科博館植物園，植物園與中草藥可適度做結合，雖然沒有參觀科學中藥製程，但此行對中藥了解還是有一定成效；活動前應考慮備案以備臨時更動，參訪時間與期中考衝突，導致報名人數不多，臨時改變行程也讓想參觀藥廠的人卻步</t>
  </si>
  <si>
    <t>16</t>
  </si>
  <si>
    <t>101/06/01</t>
  </si>
  <si>
    <t>教室清潔5月份餐費($540*8天+$360*1天)(JF)</t>
  </si>
  <si>
    <t>100學年度第2學期
第25週年校慶系學會創意才藝競賽</t>
  </si>
  <si>
    <t>學弟妹得知這學期系學會之事宜，且透過歌唱大賽以及各項遊戲讓大家有一個輕鬆愉快的夜晚。</t>
  </si>
  <si>
    <t>100學年度第二學期
資訊社期初社大</t>
  </si>
  <si>
    <t>社員:18人
非社員:6人</t>
  </si>
  <si>
    <t>101/2/29;E0208</t>
  </si>
  <si>
    <t>1.本次活動針對已入社的社員以及新進的社員做學期活動介紹，讓大家了解這學期社團的規劃 2.透過有獎徵答的方式，讓學員們專心的聆聽學期社團活動內容，唯有了解才能作答 3.藉由團康遊戲，增進新生與社員間的互動，認識彼此，營造氣氛，使之有意願加入: 1.時間上面的掌控可以更加精確，避免時間過剩 2.工作人員和主持人間的默契可以再加強，熱情度也是，才能帶動氣氛 3.了解場地設備，音控方面要事先規劃好。。</t>
  </si>
  <si>
    <t>100學年度第二學期
橋藝社期初社大</t>
  </si>
  <si>
    <t>社員:20人</t>
  </si>
  <si>
    <t>101/3/1;E0214</t>
  </si>
  <si>
    <t>隔了一個寒假沒碰牌，大家都很開心又能湊桌打牌，還有宵夜可以吃。長庚盃的部分經過這次討論，已經有大概的工作流程，接下來就是每個人盡力完成自己分配到的工作，期許此次長庚盃能順利舉辦；1.期初社大的時間訂得有些倉促，衝到演講時間 2.總召辛苦做了PPT卻忘記借E化設備 3.台下的人又有牌打又有東西吃的時候，台上的人很難讓全部人專心聽。</t>
  </si>
  <si>
    <t>100學年度第二學期
物治系系學會-無礙生活，輔具最High</t>
  </si>
  <si>
    <t>社員:42人</t>
  </si>
  <si>
    <t>101/3/24;桃園縣綜合性身心障礙福利服務中心</t>
  </si>
  <si>
    <t>教導民眾如何正確的了解及使用輔具，讓身心障礙者在台灣的生活環境中能更適應，也讓民眾對於輔具有不ㄧ樣的認識和體悟。經由這次的服務體驗，讓大家打開眼界，幫助自己也幫助民眾，有很好的學習，同學間的感情也更加融洽</t>
  </si>
  <si>
    <t>101學年度第一學期
橋藝社師大盃</t>
  </si>
  <si>
    <t>101學年度第一學期
國醫社101藥草園參訪兼期中出遊</t>
  </si>
  <si>
    <t>社員:26人</t>
  </si>
  <si>
    <t>101/12/1~101/12/2；台灣省農會休閒農牧場-台中都會區</t>
  </si>
  <si>
    <t>101/9/17;
技擊室</t>
  </si>
  <si>
    <t>101/3/19</t>
  </si>
  <si>
    <t>101/4/2~4/6;小麥座位區</t>
  </si>
  <si>
    <t>100學年度第二學期
慈青社慈青週</t>
  </si>
  <si>
    <t>社員:15人</t>
  </si>
  <si>
    <t>101/3/26~3/30;活ㄧ擺攤處</t>
  </si>
  <si>
    <t>100學年度第二學期
學生會全國社團評鑑</t>
  </si>
  <si>
    <t>社員：9人 　　</t>
  </si>
  <si>
    <t>101/3/23~3/24;玄奘大學</t>
  </si>
  <si>
    <t>大家能夠有個共同目標，一起為評鑑努力，實在很棒!；這次時間太趕，評鑑內容不夠充實，也從其他社團發現我們還能做到的部份。</t>
  </si>
  <si>
    <t>100學年度第二學期
蒲公英工作隊全國社團評鑑</t>
  </si>
  <si>
    <t>社員：13人 　　</t>
  </si>
  <si>
    <t>100學年度第二學期
護理系系學會全國社團評鑑</t>
  </si>
  <si>
    <t>社員：7人 　　</t>
  </si>
  <si>
    <t>F70125(5000元)、FA0149(2119元)</t>
  </si>
  <si>
    <t>100學年度第2學期
蒲公英工作隊全國社評</t>
  </si>
  <si>
    <t>社員:24人</t>
  </si>
  <si>
    <t>14</t>
  </si>
  <si>
    <t>社員:25人</t>
  </si>
  <si>
    <t xml:space="preserve">社員:20人  非社員:420人     </t>
  </si>
  <si>
    <t>101/10/29-11/2;活一擺攤處</t>
  </si>
  <si>
    <t>義賣餅乾在第二天就被銷售一空，所以就採用預購方式讓更多人能夠一起響應此愛心活動，在擺攤期間也有放前一天拍的微笑影片讓更多人能夠看到自己的微笑。因為沒有早確定時間，所以沒有讓大一一起加入擺攤，所以以後活動要儘早確定流程細節並公佈，較會有冗員發生，所以要規劃人力，並當廠確定工作人員是否有其他的工作能做。</t>
  </si>
  <si>
    <t>以競賽方式促進隊友間默契和系上同學情感，相互知己知彼，不僅促進各年級間感情還可以讓沒有加入系隊的系上同學一起運動；最大的問題為賽程的安排，不準確的安排導致賽程大亂，當場就地重新安排，且有不同項目的賽程相互撞賽。下次應在上學期就先確認報名隊數，以便有效掌握下學期的時間，也可避免因報名隊數不確定致賽程無法如期完成。</t>
  </si>
  <si>
    <t>100學年度第二學期
春暉社期初社大</t>
  </si>
  <si>
    <t>社員:22人</t>
  </si>
  <si>
    <t>101/3/8; E0205</t>
  </si>
  <si>
    <t>「弱勢兒童電腦教學」</t>
  </si>
  <si>
    <t>「小博士電腦營」</t>
  </si>
  <si>
    <t>101.03-101.06</t>
  </si>
  <si>
    <t>「華山基金會-關懷獨居長者」</t>
  </si>
  <si>
    <t>「醫院服務暨創意製作學習」</t>
  </si>
  <si>
    <t>資管系</t>
  </si>
  <si>
    <t>101.03-101.06</t>
  </si>
  <si>
    <t>工設系</t>
  </si>
  <si>
    <t>學生:800人；教職員:3人</t>
  </si>
  <si>
    <t>101/11/28；國際會議廳</t>
  </si>
  <si>
    <t>這次的活動讓醫學生們看到現在的醫療處境中對於醫師勞動人權與病人的健康人權的迫害，還有「納入勞基法」這個行動背後的意義及重要性，並思考為何我們的醫療環境會走到現在這樣。並使醫學生們對於自己能夠為現在醫療人員惡劣的工作幻境做些什麼有更多的啟發；活動人數比預期多，參與討論的部份也很踴躍，比較可惜的是高年級來的人比較少。另外在演講過程中電腦投影的畫面有雜訊干擾，視覺上稍受影響，且插座有點少，無法同時接電腦電源與音響。最後要開放發問的時候，因為只有一支麥克風，有點不方便。</t>
  </si>
  <si>
    <t>101學年度第一學期
熱音社期初社大</t>
  </si>
  <si>
    <t>社員:20人
非社員:40人</t>
  </si>
  <si>
    <t>101/10/3;
活一樓梯口</t>
  </si>
  <si>
    <t>101學年度第一學期
國樂社期初社大</t>
  </si>
  <si>
    <t>校內:15人
校外:10人</t>
  </si>
  <si>
    <t>101/10/2;
庚心團練室1</t>
  </si>
  <si>
    <t>101學年度第一學期
禪學社禪心幹部訓練體驗禪</t>
  </si>
  <si>
    <t>101/10/3;技擊室</t>
  </si>
  <si>
    <t>101學年度第一學期
禪學社禪行期初一日營</t>
  </si>
  <si>
    <t>學生:100人</t>
  </si>
  <si>
    <t>101/10/7;技擊室</t>
  </si>
  <si>
    <t>老師演講的很棒，也讓大家更了解禪學社，專注力訓練有看到光，十分神奇；沒有準備好禪坐椅讓示範者坐，點心超乎預算</t>
  </si>
  <si>
    <t>101學年度第一學期
生技系系學會期初系大</t>
  </si>
  <si>
    <t>社員:126人
教職員工:2人</t>
  </si>
  <si>
    <t>101/10/11;
活二動展</t>
  </si>
  <si>
    <t>F70066</t>
  </si>
  <si>
    <t>F70139</t>
  </si>
  <si>
    <t>F70148</t>
  </si>
  <si>
    <t>F70068</t>
  </si>
  <si>
    <t>101學年度第一學期
崇德青年社崇青週</t>
  </si>
  <si>
    <t>101學年度第一學期
美工社創意手牽手社團聯盟-聯合交流</t>
  </si>
  <si>
    <t>101學年度第一學期
合氣道社 全國中正盃錦標賽</t>
  </si>
  <si>
    <t>101學年度第一學期
圍棋社 政大盃</t>
  </si>
  <si>
    <t>101學年度第一學期
網球社 十三校聯賽</t>
  </si>
  <si>
    <t>社員:</t>
  </si>
  <si>
    <t>101學年度第一學期
蒲公英工作隊蒲公英週</t>
  </si>
  <si>
    <t>101/10/3;
中藥實習教室</t>
  </si>
  <si>
    <t>101學年度第一學期
化材系學會 期中系唱</t>
  </si>
  <si>
    <t>藉由爬山增進社員的協調性，一天內走了約十公里，十分操體能；地點太偏僻，公車少，等車花太多時間，應考慮地點與交通工具</t>
  </si>
  <si>
    <t>100學年度第二學期
美工社創意手牽手聯盟-九校聯合首展</t>
  </si>
  <si>
    <t>社員：6人 　　</t>
  </si>
  <si>
    <t>101/3/10~3/11;國立台北大學</t>
  </si>
  <si>
    <t>大一獲得了難得的舞台經驗，大二也學習到如何辦好一個活動的技巧，也促進了大一、大二整個社團的感情與團結力；門口應該分配看管人員，區分觀眾與表演人員的進出，服裝太晚全部準備完成，聚光燈人員應該更早開始準備。</t>
  </si>
  <si>
    <t xml:space="preserve">1.更加了解學生自治團體所能做的事或是應該做的事有哪些 2.透過與教育部有效的溝通與問題反映讓學生受教環境品質提升 3.與他校交流得知自己不足的地方在哪，也可參考他校做法；1.無事先預訂高鐵車票導致時間延誤沒能搭到接駁車 2.名片尚未製作完成，與他校自治幹部交流少了留下印象的部分。 </t>
  </si>
  <si>
    <t>此次活動雖然我方隊伍未獲取佳績，但也激勵我們磨練的鬥志，期許我們在寒假台大盃時能再展昔日的身手，獲取佳績；本次活動在宣傳上不夠積極，導致有些學長姐對此活動意興闌珊。</t>
  </si>
  <si>
    <t>本社羅允廷、游天維榮獲段外組基本技法第三名，其餘新生社員也認識到什麼是合氣道比賽；無。</t>
  </si>
  <si>
    <t>見識到各校的編舞、舞技、默契，從中了解到自己的不足和有待加強的地方；算是一個相當成功的活動</t>
  </si>
  <si>
    <t>經過這次的比賽，發現了社員與他校實力有些差距，但社員也因這次比賽得到許多經驗，此外社員間也因此拉近距離，也算頗有收穫；此次活動讓我們發現一些問題，首先，集合時間需提早，因此次前往政大有些匆忙，有些社員都沒有聯絡到，幸好最後都順利比賽，此外交通路線也需調整得更詳細，避免找不到車搭乘</t>
  </si>
  <si>
    <t>101學年度第一學期
如來實證社迎新茶會</t>
  </si>
  <si>
    <t>社員:23人
非社員:25人</t>
  </si>
  <si>
    <t>101/10/4;
長庚科技大學
D705教室</t>
  </si>
  <si>
    <t>透過本次迎新茶會讓很多新社員更融入如來實證社，也發掘了社團中的明日之星，經過一個暑假，有許多心得和突破．新舊社員互相交流，除了增進彼此間的感情，也明白社團宗旨更能達成共識；這次參與的人數不如預期，會前的籌備也沒有很完整，下次必須要提早計畫與宣傳，邀約更多的人參加與認識如來實證社．另外核心幹部都面臨高齡化，課業較為繁重，需要更積極培養幹部．</t>
  </si>
  <si>
    <t>活動以輕鬆歡樂的方式進行，簡單的介紹我們社團，結束後有新生馬上答應參與出隊及加入社團；活動前宣傳太少，海報可以早點貼，傳單要再多點人手幫忙發．</t>
  </si>
  <si>
    <t>101學年度第一學期
慈青社期初茶會</t>
  </si>
  <si>
    <t>社員:7人
非社員:27人
老師:2人</t>
  </si>
  <si>
    <t>101/10/4;E0202</t>
  </si>
  <si>
    <t>101學年度第一學期
春暉社校內闖關之認識春暉認識長庚</t>
  </si>
  <si>
    <t>社員:20人
非社員:20人</t>
  </si>
  <si>
    <t>101/10/7;長庚校園</t>
  </si>
  <si>
    <t>101學年度第一學期
嘉雲會巧克力傳情</t>
  </si>
  <si>
    <t>101/9/24~10/5;活一擺攤處</t>
  </si>
  <si>
    <t>藉由各種手法的宣傳，達到不錯的效果，購買人數踴躍，替同學增進感情，並連絡校內外朋友間的友誼；本次美宣日與期初系大美宣日重疊，導致作業時間拉長，下次可事先協調日期，預購的宣傳不夠，自製宣傳單的份數過多，下次可減少印量或將傳單與DM印在一起，活動開始前幾天工作人員不清楚作業流程，下次可先開籌會，讓工作人員清楚整個流程及填單程序</t>
  </si>
  <si>
    <t>101學年度第一學期
醫學系系學會醫師勞動演講</t>
  </si>
  <si>
    <t>社員:73人</t>
  </si>
  <si>
    <t>101/9/26;
工六第一會議廳</t>
  </si>
  <si>
    <t>101學年度第一學期
橋藝社 亞太盃</t>
  </si>
  <si>
    <t>社員：5人</t>
  </si>
  <si>
    <t>101/8/24~101/9/3；日本福岡</t>
  </si>
  <si>
    <t>與國際隊伍交流，提升我們在高端比賽的實戰經驗。我們長庚特殊體系的一無王也有良好的實戰效果；原本隊伍由六人組成，但由於暑期考，有一名隊員不能參賽。但這也使得我們比賽中pair的組合較少，可能得增加搭檔的組合，方便實戰中打大比賽可以輕鬆的調度。</t>
  </si>
  <si>
    <t>101/11/21-12/31</t>
  </si>
  <si>
    <t>活動主要將參與的人分為紅白兩隊，藉各種表演較勁，內容除了往年精彩的戲劇及舞蹈外，更添加了有別以往的歌舞劇。活動當天人數遠超過預期，表演內容更是超乎想像的精采。而原本有點擔心的歌舞劇也大受觀眾好評；雖然事前有針對往年活動的缺失做改進，然而場地動線、後台規劃、觀眾席配置、餐點份量、隔音降低干擾、各工作細節等，還可以做的更好。希望以後能有系統的全盤考量所有瑣碎的問題並適時作出應變。美宣工作和表演排練則需大家多溝通互相交流。</t>
  </si>
  <si>
    <t>100學年度第一學期
光鹽設-綠島服務隊</t>
  </si>
  <si>
    <t>100學年度第2學期
中醫系系學會台灣醫學生年會</t>
  </si>
  <si>
    <t>101/2/7~2/10；長庚大學</t>
  </si>
  <si>
    <t>工作人員：92人
參與人員：120人</t>
  </si>
  <si>
    <t xml:space="preserve">報名人數足夠，因此能順利按照先前開會所訂定的流程進行比賽，報名費、保證金及比賽獎金也都順利發放。參賽選手的簽到、比賽通知亦無大礙，沒有發生因遲到而棄權的憾事。比賽進行中也沒有出現選手對規則產生疑慮，兩天的比賽圓滿結束。因為學校當時正值全校系際盃比賽，許多同學看到我們比賽都會前來詢問，間接達到本社宣傳效果；活動宣傳成效比預期的低，可能是宣傳期太短且報名採取"社課時間前至撞球室或找本社幹部報名"，使得許多人在時間上不允許或因為害羞不敢前來報名。改進方法:發宣傳單，網路以fb推文方式報名，如此依來可以解決時間不便及不認識社團幹部無所適從的問題。 </t>
  </si>
  <si>
    <t>主要是讓大家認識到精品咖啡，對精品咖啡有進ㄧ步了解。可以藉這次活動讓社員們學習到舉辦咖啡週的目的，讓他們練習到手沖咖啡，也增進社員們的感情；音箱沒有事先借好，人力分配沒有分配好，導致現場有點亂。宣傳沒有做到，事前準備太匆忙，建議以後提早準備。</t>
  </si>
  <si>
    <t>雄屏卡拉ｏｋ大賽，連絡大ㄧ到大四社員之間的感情，以及讓同屬於雄屏地區的人有舞台可以表現自我。在工作人員的分配、螢幕；音效上出現了一些小問題，有些工作人員似乎不知道當時要做什麼；在下ㄧ次的活動中，ㄧ定要確實的分配好工作，也給確定做每件事情的時間。</t>
  </si>
  <si>
    <t>大家都很開心，玩遊戲玩的很盡興、很愉快；此次活動整體流程順暢，工作人員都有在正確時間點完成工作，事前準備很有效率，時間及工作分配詳細，事後場復大家也很有效率完成。</t>
  </si>
  <si>
    <t>活動過程中，許多平常少有互動的團員們開心的聊起天來，意味著團上感情正不斷的升溫。當播放幹部影片時，大ㄧ團員們認真的表情說明了他們對於接下來要接任幹部一事也是很重視的。最後的影片回顧讓每個參予活動的團員都有滿滿的回憶湧上心頭；每個活動的籌備都是很重要的，少開幾次會就會使訊息在傳遞上有落差，加上臨時告知Ｅ化無法使用，造成活動當天手忙腳亂。</t>
  </si>
  <si>
    <t>以競賽方式增進室友之間情感並促進系上同學感情交流。</t>
  </si>
  <si>
    <t>讓新生了解跆拳道並體驗擊破；在時間拿捏方面可以在更準確。</t>
  </si>
  <si>
    <t>藉由校外競賽方式，促進系隊與他校系隊感情連結，並且藉由比賽方式連繫隊友間情感與凝聚向心力，賽後也與他校系隊進行友誼賽，互留聯絡方式及合照等；由於場地問題，所以無法讓所有的比賽皆在同ㄧ校區進行，導致讓想觀賽的同學還要搭公車去其他場地看比賽，明年會努力改善:羽球及桌球都獲得大專生科盃第四名的佳績。</t>
  </si>
  <si>
    <t>本活動與其他學校有充分的交流，認識很多新朋友，並且也在比賽上有許多優秀表現，也為長庚大學做了ㄧ次成功的廣告，參加的系隊也都非常開心的能參與此次比賽；ㄧ開始於系排的溝通不良，導致排球項目未報名成功，此缺失會叮囑下屆負責人，以防再次發生；羽球項目獲得冠軍、男籃及女籃項目皆晉級八強。</t>
  </si>
  <si>
    <t>101學年度第一學期
生技系系學會
生技醫放資工三系聯合迎新宿營</t>
  </si>
  <si>
    <t>學生:211人</t>
  </si>
  <si>
    <t>101/10/26~10/28;合歡露營度假山莊</t>
  </si>
  <si>
    <t>藉由此活動增進三系之間的感情，讓大家更加熟識，並學習如何在團體中生活，一起努力一起歡笑；活動行前有些倉促，導致有點忙亂，活動中發生的臨時狀況也沒有在當下做到最好的處理，活動內容沒有完整協調好，導致進行活動有些問題，不過整體還是有一個很好的成果</t>
  </si>
  <si>
    <t>101學年度第一學期
咖啡社咖啡週</t>
  </si>
  <si>
    <t>101/10/22~10/26;活一擺攤區</t>
  </si>
  <si>
    <t>活動主要是讓大家了解咖啡社的專業與特殊性，這次也有顧慮到不敢喝咖啡的人，因此也有提供非咖啡的飲品，讓大家知道咖啡社除了咖啡也會做其他特殊飲品，這次活動人潮很多，還造成缺貨，活動很成功；大掛報及器材太晚申請，以後應注意，杯子買太大，導致原先調配的方式不好喝，後來改了才好喝一點</t>
  </si>
  <si>
    <t>100學年度
學生會中選會
學生自多合一選舉</t>
  </si>
  <si>
    <t>全校學生</t>
  </si>
  <si>
    <t>101/5/16</t>
  </si>
  <si>
    <t>建立全校學生正確的投票觀念和意識，全校投票率達到30%，全校第一次正式投票; 1.議員議長責任及職權不明確 2.電腦桌布宣傳沒有明確表達出選舉的意義與內涵 3.收件太過匆促，可事先要求各系系會提早講</t>
  </si>
  <si>
    <t>100學年度第二學期熱音社五校聯合音樂會</t>
  </si>
  <si>
    <t>101/5/19;
北醫體育館</t>
  </si>
  <si>
    <t>校內:60人;
校外:300人</t>
  </si>
  <si>
    <t>比起上次舞台大很多，看到很多不同學校的創作團，收穫十足；場地雖然比較大，但在禮堂中回音也比較大，下次選場地需要改進．</t>
  </si>
  <si>
    <t>100學年度第二學期
學生議會新任議員說明會</t>
  </si>
  <si>
    <t>101/6/22;活二表演廳</t>
  </si>
  <si>
    <t>為響應世界地球日，許多人參與此活動，海報上佈滿簽名，希望藉由此活動讓大家了解愛護環境的重要性；未廣泛宣傳，有些人不知道此活動，海報應附註如何落實等標語，時間在期中考週，導致大家忙於考試，無暇顧及海報</t>
  </si>
  <si>
    <t>100學年度第二學期
曉韻合唱團圖書館合唱表演</t>
  </si>
  <si>
    <t>101學年度第一學期
資管系系學會資管系烤肉大會</t>
  </si>
  <si>
    <t>101/11/19;科大烤肉區</t>
  </si>
  <si>
    <t>經由這次的活動，學弟妹更加認識自己的直屬學長姊，並對資管系上的大小事更加了解。1.事前無法預知天氣狀況，差一點就要改期2.剛好遇到大一新生盃比賽導致食材多估3.活動後的收拾人員未分配完善。</t>
  </si>
  <si>
    <t>100學年度第二學期
學生議會第二次常務會議</t>
  </si>
  <si>
    <t>101/3/19;
活動中心2F會議室</t>
  </si>
  <si>
    <t>101/3/5;
活動中心2F會議室</t>
  </si>
  <si>
    <t>議長:林哲宇、副議長：王于誌，議員研習會時間：4/3(三)，章程通過；一開始開會時間通知錯誤，雖然後來有開成會議但還是不好，擬定下次由專人來處理聯絡事務．</t>
  </si>
  <si>
    <t>100學年度第二學期
學生議會議員研習會</t>
  </si>
  <si>
    <t>社員:3人
非社員:4人</t>
  </si>
  <si>
    <t>101/4/3;E0208</t>
  </si>
  <si>
    <t>邀請中華議事協會理事長宋偉民先生蒞臨本校演講，演講內容是學生議會的作用、定位以及運算審核；人數來的太少，跟許多考試撞期，宣傳也不夠踴躍，擬定下次會請課外組及各社團協助宣傳．</t>
  </si>
  <si>
    <t>學生:4人</t>
  </si>
  <si>
    <t>101/3/18;立法院</t>
  </si>
  <si>
    <t>學生志工們在遊園期間幫助並會與家屬推輪椅等簡易工作，一方面可以提前了解未來將面對病患，=，另一方面也可感受助人為快樂之本的心情，在帶領活動時現場氣氛也相當熱鬧，小朋友都很熱心參與相當充實；1.準備時間不足，往後應與其他活動協調時間 2.場地問題應早點向有關單位反映 3.麥克風等器材應自備方便活動進行。</t>
  </si>
  <si>
    <t>100學年度第二學期
嘉雲會期中營</t>
  </si>
  <si>
    <t>社員:28人</t>
  </si>
  <si>
    <t>101/5/5~5/6;大岡國小</t>
  </si>
  <si>
    <t>利用學期中週末假期時間到長庚大學附近的大岡國小舉辦營隊，籌備了約一個月的時間，準備豐富的課程讓小朋友能在客餘時間學習到更多東西。學期中辦理營隊的困難處在於無法訂出每個人方便的時間，所以籌會上總是有人無法前來開會。</t>
  </si>
  <si>
    <t>一、成功的原因:1.年會團隊的用心籌備及對活動的高度熱忱 2.感謝師長各方的信任及贊助 3.台灣醫學生的熱烈響應；二、醫學年會對與會依學生的影響:1.對於替代醫療有更多的認識，對於社會參與友更多的熱忱 2.使各校醫學生互相認識 3.發現長庚大學的美與好；三、總檢討:1.準備過於倉促以及經驗傳承上的困難 2.與上次年會只相隔ㄧ年，參與學員人數有限 3.各主辦單位間分工協調可以更好。</t>
  </si>
  <si>
    <t>這次的活動讓大家知道每件事不要像在玩默契遊戲ㄧ樣，讓人猜自己在想什麼，大家對社團有更深的了解及認識，也充分知道社團運作；1.介紹到社團行政部分使內容突然變得無聊乏味，應減少相關內容 2.團康遊戲的難易度，突然太難使得場面變的冷下來 3.餐點的分配應該思考動線跟流程，需細分工作。</t>
  </si>
  <si>
    <t>7</t>
  </si>
  <si>
    <t>100學年度第二學期
中醫系系學會中醫週</t>
  </si>
  <si>
    <t>社員:100人
教師:20人</t>
  </si>
  <si>
    <t>101/4/9~4/13;活ㄧ擺攤區、小麥區、活二中庭</t>
  </si>
  <si>
    <t>2</t>
  </si>
  <si>
    <t>100學年度第一學期
蒲公英工作隊-三多探索營</t>
  </si>
  <si>
    <t>社員:21人</t>
  </si>
  <si>
    <t>101/2/6~2/7；台北三多國小</t>
  </si>
  <si>
    <t>101/3/7;E0210</t>
  </si>
  <si>
    <t>增進社員彼此之間的感情及激勵社員向目標邁進，並且使社員明白本學期的活動內容；活動前要再次確認好活動的辦理</t>
  </si>
  <si>
    <t>100學年度第二學期
雄屏會期初社大</t>
  </si>
  <si>
    <t>學生:45人</t>
  </si>
  <si>
    <t>101/3/22;第二醫學大樓會議室二</t>
  </si>
  <si>
    <t>社外的人可以學到幾句基本的日語會話，在看影片過程中，能不時聽到大家對幾個句子琅琅上口，雖然不是很標準但大家都有進步了；今天參與的人幾乎都是社外的人，社內的人能進行比賽的也只有兩位，因此只好取消掉五十音的競賽，下次舉辦競賽應先確認參加人數再決定日期。活動開始的餐食領取十分混亂，應做好規劃。</t>
  </si>
  <si>
    <t>1.拼豆鑰匙約收益2500元，花生糖約3500元。2.讓大家認識手作社並產生興趣。3.吸引到數名對手作社有濃烈興趣的朋友加入。優點:1.總收益比去年高很多。2.商品好收納，兩至三人擺攤即可。缺點:1.人力不足製作花生糖跟拼豆的過程艱辛。2.設備不齊使花生糖品質不一。3.擺攤處的位置與南友海報有衝突。</t>
  </si>
  <si>
    <t>100學年度第一學期
美工社第二次校外聯展作品審核</t>
  </si>
  <si>
    <t>學生:26人
教職員工:10人</t>
  </si>
  <si>
    <t>100學年度第二學期
國醫社期初社大</t>
  </si>
  <si>
    <t>社員:20人
非社員:44人</t>
  </si>
  <si>
    <t>101/3/1;E0201</t>
  </si>
  <si>
    <t>介紹幹部職責與儲幹計畫使社園更了解幹部工作，並請體大國醫社幹部前來介紹體大社課，促進兩校交流。此外藉由醫療服務隊的回顧影片觀賞，讓有參加的人一同回顧熱情與感動並激發下一屆參加的意願；未印簽到表、未詢問美宣海報地點、沒人去社辦準備期初所需用品、期初不一定要有休息時間、小遊戲可將幹部與社員平均分組，此外小遊戲的懲罰不適合。</t>
  </si>
  <si>
    <t>101/10/27</t>
  </si>
  <si>
    <t>101學年度第一學期
蒲公英工作隊蒲公英一日營</t>
  </si>
  <si>
    <t>100學年度第二學期
跆拳道社期初社大</t>
  </si>
  <si>
    <t>101/3/7;活動中心B1技擊室</t>
  </si>
  <si>
    <t>100學年度第二學期
 登山社期初社大</t>
  </si>
  <si>
    <t>校內：20人</t>
  </si>
  <si>
    <t>報告下學期活動行事曆，並備有第精緻餐點，進行第一次社課；食物應分配恰當，活動所需PPT應在開始前確認是否能夠開啟。</t>
  </si>
  <si>
    <t>101學年度第一學期
跆拳道社期初社大</t>
  </si>
  <si>
    <t>社員:8人
非社員:12人</t>
  </si>
  <si>
    <t>101/9/27;技擊室</t>
  </si>
  <si>
    <t>讓大家認識跆拳道，招募大一、大二新生，推廣跆拳道運動；應再多發傳單、缺少海報，表演可流暢一些</t>
  </si>
  <si>
    <t>1.結合PPT上的文字介紹和現場演奏的示範，成功抓住新生的注意力也促進雙向的互動，相信已使他們獲得關於口琴的基礎知識了 2.由回饋單得知，新生們對此次的活動設計、表演相當滿意，可知此次社大規劃及團練是有成果的；前兩天的即興演出未達到預期宣傳效果，原想選擇與中午學生們進出活動中心最頻繁時於活三出入口演奏，然社員們因課難以在十二點前趕到，導致演出時間拖到近十二點半，此時人潮已稍退，且可能為了趕赴下堂課而無特別留心表演，是使宣傳目標失算的原因。</t>
  </si>
  <si>
    <t>101學年度第一學期
劍道社期初社大</t>
  </si>
  <si>
    <t>社員:6人
非社員:9人</t>
  </si>
  <si>
    <r>
      <t>通過護理之夜</t>
    </r>
    <r>
      <rPr>
        <sz val="12"/>
        <rFont val="新細明體"/>
        <family val="1"/>
      </rPr>
      <t>、</t>
    </r>
    <r>
      <rPr>
        <sz val="12"/>
        <rFont val="標楷體"/>
        <family val="4"/>
      </rPr>
      <t>趣味競賽…等的活動，我們看到系上各位同學無私的互助合作之精神，並且將海報展融入其活動中，使他人也含系上學長姐也可以對護理有更深的印象，其他活動中我們也盡力的發揮熱情活力，改變護理人員死板沉悶的刻板印象；因為大家都是第一次辦活動的緣故，過程中還是有人搞不清楚狀況或弄得大家都不愉快的事情發生，但是經過彼此慢慢溝通之後，此情形改善不少，我覺得大家在這次活動中都有所成長，儘管想的事情仍有美中不足的地方，這還是可以更加進步的。</t>
    </r>
  </si>
  <si>
    <t>聯絡各校系感情，促進運動與榮譽感的風氣:1.沒辦理結業式，活動給人沒有完結的感覺 2.事前規劃不夠透徹，執行上有難處 3.沒考慮到一些傳統的規則導致檢錄時混亂。</t>
  </si>
  <si>
    <t>有老師還有許多學長姐及學及學弟妹的參與，大家一起因為共同的事情而歡笑，為了幫同學加油而盡情的歡呼；因為實在是太歡樂了，就算把所有的門都關的緊緊的，但還是不小心吵到隔壁開研討會的會議室。</t>
  </si>
  <si>
    <t>100學年度第二學期
呼治系系學會大呼盃</t>
  </si>
  <si>
    <t>因為是放置在小麥前的海報，所以來往的人滿多的，有在海報展覽的地方放置簽到單，大約有47人簽名，當然有許多是看了看卻不簽名的人，總結下來觀看的人數應該有3~4百人吧!在資訊新知識的接收希望成果是不錯的；海報製作方面，有些資料沒有經過詳細的整理、簡化就作為主題的內容，可能稍有偷懶之嫌，而且也會導致觀看的人在理解上有些不順，在資訊新知識的領域中實在有太多可以介紹給大家知道的新玩意，這少少的幾張海報只能講個大概的東西，實在希望觀看的人若有興趣可以自行上網搜尋。</t>
  </si>
  <si>
    <t>老師:71人</t>
  </si>
  <si>
    <t>100學年度第二學期
呼治系期初系大</t>
  </si>
  <si>
    <t>100學年度第二學期
工商系期初系大</t>
  </si>
  <si>
    <t>讓想參加的人了解本學期社團的活動內容，親自嘗試參與活動。優點：場控佳、靈機應變、東西好吃；缺點：準備時間不夠、宣傳不足、未事先確定Ｅ化設備。</t>
  </si>
  <si>
    <t>校內：13人</t>
  </si>
  <si>
    <t>1.許多人參與此活動且樂在其中 2.吃喝中大家交流課業上及課業外問題 3.向大家介紹綠野社的特色及目標: 1.每個人各做各的部分，沒有時間解說 2.每種材料應分成小等份，材料才不會遞來遞去 3.參與人數超出材料不足。</t>
  </si>
  <si>
    <t>社員們更了解此社團的運作方式，吸引到新成員的關注，社員與幹部更了解彼此，讓社員更積極參與下學期社團課程與活動；老師搭乘校車延誤抵達，社員位置坐的太鬆散，氣氛不好凝聚。</t>
  </si>
  <si>
    <t>本次活動給長庚香蕉王隊相當好的磨練，期許他們在接下來的比賽能拿出更好的成績。本次比賽也給學弟見了世面，了解真實橋牌比賽的情形，也給了功課與努力提升的目標；對於學弟的號召力不夠，應該加強宣傳勸導學弟來參加這種校外的競賽，見見世面。</t>
  </si>
  <si>
    <t>達成活動目的，增進系上感情交流，且歡迎大一新生的加入；活動結束時間比原來預估的稍晚了一點，整體活動流程時間應該掌握的更好。</t>
  </si>
  <si>
    <t>聽過海報講解的人約20人，其餘時間來看海報的人數難以估計，蛋糕的預購有130盒:(1)活二人潮少造成海報效果有限(2)事前宣傳不夠，造成前兩天沒什麼人，星期四、五人才較多(3)應分配更多人手介紹海報</t>
  </si>
  <si>
    <t>經過這三天的營期，大一們的感情越來越好，學弟妹和學長姐也更加認識彼此，兩系之間的感情越來越好。學弟妹們在遊戲中盡心盡力為自己的小隊爭取榮譽，每個表演都非常精采。總召組太晚公布決定而讓其他組別需要在短時間內執行，地點的選擇也更換了很多次，細流的製作可以由各組先做一份再由總召組統一，建議學弟妹在寒假便去場勘。活動組分配負責人時沒有分配好，各活動的預算也應該要控制好，注意活動安全</t>
  </si>
  <si>
    <t>由於場地在活一，可以有效擴展熱音社的知名度，也更能夠讓大二表演者增加表演經驗；太晚開始練團，練的還不夠，太趕，下次活動將提早作準備。當天無法確切掌握樂手的動向，以致有些歌輪到時還找不到樂手。</t>
  </si>
  <si>
    <t>由記名字的遊戲中讓彼此更認識對方，也有親密接觸的小隊競賽使新鮮人在遊戲中認識彼此，進一步聊天，變成好友，使國樂是更加茁壯；食物的供應可能還要再多元化，大一一方面對環境不熟悉，所以也不敢主動拿東西吃，學長姊可能要主動一點自動請學弟妹吃。時間的控管也要再加強，以免拖到某些人的活動。</t>
  </si>
  <si>
    <t>實際招收到9位新生，主因在於人手增加；因為是第一次有帶團康的構思所以帶的不是很好，但還好有經驗，尚可彌補不足，因為點心是炸物，放涼不好吃，之後再想辦法解決。只開過一次會，雖然工作分配良好，但是細節規劃不完善，依然忘東忘西需要人手一份規劃書。整體行程太趕，第一週辦有第一週的好處，不用與其它社團擠時間，但苦到了幹部。</t>
  </si>
  <si>
    <t>讓大家對羽球更加的了解，相同興趣的人互相認識做朋友，有興趣和大家交流磨練的則成為社員；1. 食物訂的有點多，下次可以再減少支出 2.有人先來的時候可以先去和他聊聊天，別讓他們坐著無聊 3.簡報和團康應該再多練習幾次</t>
  </si>
  <si>
    <t>吸引到將近20位學弟妹，達到宣傳親善社的目的，讓學弟妹初步了解社團幹部及更熟悉社團內容，感受到社團的溫馨；幹部要熟悉活動流程，要事先告知是否備有餐點，下次可借用教室作為活動場地，製作社團PPT，可以讓學弟妹更加清楚</t>
  </si>
  <si>
    <t>讓新生了解社團運作，並確定想要加入的人數，也可以在此時確認我們有哪些新生是初學而哪些新生是學過的；有些活動的時間與預定的時間有點差異，應該可以再精準一些。</t>
  </si>
  <si>
    <t>來的人比預期中少一些，幸好有許多學長姐幫忙帶動氣氛，學弟妹對於遊戲的積極度很高，都很能投入其中。尤其最後宵夜訂的量稍多，大家都吃超飽的。這個活動也讓幹部們的感情更好；行前準備：1.器材都有借到，不過負責人下次可以考慮利用更多器材做些效果 2.宣傳可以再更早 3.活動現場可以有接待人員及場佈會更好 4.人力分配不均，有的人到現場卻沒事做。活動：1.可考慮是否還需要介紹學校 2.影片素質可再加強，有些地方有點乾 3.B版教學簡單易懂 4.主持默契不夠 5.總召不能同時接太多工作 6.隨時要有人顧器材 7.遊戲很棒。</t>
  </si>
  <si>
    <t>101學年度第一學期
飲調社期初社大</t>
  </si>
  <si>
    <t>藉由活動介紹飲調社的幹部、社團宗旨、相關規範、指導和輔導老師，及本學期主要活動和社課時間，大家都覺得本社自製的的玫瑰奶茶很好喝，遊戲也很好玩，大家反應熱烈，活動很成功；人數比預期的多，因此椅子不夠，十分擁擠，沒麥克風導致有些人聽不清楚台上人說的話，也有許多人無法玩到遊戲，以後應該先在社團網站上問好會參加的人數，才不會錯估，造成許多問題</t>
  </si>
  <si>
    <t>不到表訂集合時間團員就到齊了，不但可看出大家對音樂會的重視更能看出樂團的向心力與積極的態度。團員靠著彼此默契和苦練的成果，盡力且用心的詮釋每一顆音符，音樂會在大家對音樂的執著與熱忱下圓滿落幕；1.節目冊表演人員有錯字，校外音樂會可由本人校稿 2.節目冊字體太小，閱讀吃力 3.曲目介紹在海報上皆有勘誤，應加強校稿 4.回饋單回收不盡理想，下次應安排工作人員ㄧㄧ回收，避免漏掉的情形發生。</t>
  </si>
  <si>
    <t>具體執行成效</t>
  </si>
  <si>
    <t>參加對象
及人數</t>
  </si>
  <si>
    <t>辦理時間及地點</t>
  </si>
  <si>
    <t>檢討及建議</t>
  </si>
  <si>
    <t>100學年度第2學期
藝文活動-台北曲藝團&lt;相聲逗你玩&gt;</t>
  </si>
  <si>
    <t>101/3/29</t>
  </si>
  <si>
    <t>101/4/5</t>
  </si>
  <si>
    <t>101/4/16</t>
  </si>
  <si>
    <t>12</t>
  </si>
  <si>
    <t>教室清潔大冠鷲工作隊會議餐費(JF)</t>
  </si>
  <si>
    <r>
      <t>教室清潔掛牌</t>
    </r>
    <r>
      <rPr>
        <u val="single"/>
        <sz val="12"/>
        <rFont val="標楷體"/>
        <family val="4"/>
      </rPr>
      <t>影印費$20+$1400(5N)</t>
    </r>
    <r>
      <rPr>
        <sz val="12"/>
        <rFont val="標楷體"/>
        <family val="4"/>
      </rPr>
      <t>及材料費$400(ZZ)</t>
    </r>
  </si>
  <si>
    <t>101/2/23</t>
  </si>
  <si>
    <t>教室清潔評核行前會議餐費(JF)</t>
  </si>
  <si>
    <r>
      <t>教室清潔評核行前會議資料</t>
    </r>
    <r>
      <rPr>
        <u val="single"/>
        <sz val="12"/>
        <rFont val="標楷體"/>
        <family val="4"/>
      </rPr>
      <t>(5N)</t>
    </r>
  </si>
  <si>
    <t>8</t>
  </si>
  <si>
    <t>10</t>
  </si>
  <si>
    <t>13</t>
  </si>
  <si>
    <t>3</t>
  </si>
  <si>
    <t>100學年第第二學期
資管系系學會資管週</t>
  </si>
  <si>
    <t>社員:60人
非社員:10人</t>
  </si>
  <si>
    <t>101學年度第一學期
呼治系系系學會呼治化材聯合迎新宿營</t>
  </si>
  <si>
    <t>學生:140人</t>
  </si>
  <si>
    <t>101/10/12~10/14;味全埔心牧場</t>
  </si>
  <si>
    <t>藉此活動使大一在開學有個美好回憶，並有機會認識新同學及增進與他系感情，同時與學長姐交流互動，達到系級間和諧之目的，活動圓滿，大家對整體活動讚譽有加，感情更融洽；美宣組作業進度應提早，人員調度採強制性，活動時間不夠確定導致活動延誤，場地廁所調查不清楚，活動期間應減少臨時動議的情況</t>
  </si>
  <si>
    <t>100學年度第一學期
雄屏會-返鄉服務隊</t>
  </si>
  <si>
    <t>藉由活動讓新舊社員有初步的交流，讓新生能透過簡報了解社團未來要做的事情，並了解社費及社課的運作，我們還將有氧舞蹈動作編成有氧舞蹈拳，和大一一起同樂，以輕鬆的方式讓他們容易學習，後來來了許多人加入社團，活動很成功；應該等大家取好餐坐定位再開始介紹，否則會變成有人去拿披薩干擾介紹的過程，導致流程有點混亂</t>
  </si>
  <si>
    <t>將回收的花束及ㄧ箱乾淨的包裝紙，皆放在蘊德樓三樓及各樓層交誼廳內，以供同學欣賞，因此畢業典禮後ㄧ週蘊德樓內充滿花香，將包裝紙放置宿舍大廳以供需要的同學自行索取，加深環保回收再利用的概念；人力不足，宣傳不足，回收花束的時間要縮短，需再找尋更好的延長花束壽命方法</t>
  </si>
  <si>
    <t>社員:6人
非社員:2人</t>
  </si>
  <si>
    <t xml:space="preserve"> 這次榮獲了最佳進步獎、總成績第二名的佳績，不管是社員設計的正體字海報，還是幹部們負責的全開展板設計，都受到評審的大力讚賞。檢討:有些社員因為寒假要回中南部，無法出席本次作品審核，與大家一起分享這份榮耀。接下來三月份會有聯合首展，還有最後依次作品的總評分，希望美工社能夠更進一步，獲得好名次。</t>
  </si>
  <si>
    <t>F20049三清宮</t>
  </si>
  <si>
    <t>100學年度第二學期
有氧舞蹈社期初社大</t>
  </si>
  <si>
    <t>100學年度第二學期
職治系系學會職治週</t>
  </si>
  <si>
    <t>社員:60人</t>
  </si>
  <si>
    <t>101/4/23~4/27;活ㄧ擺攤區、活二海報區</t>
  </si>
  <si>
    <t>這次活動分為兩部份，第一部分為靜態海報展與輔具體驗活動，藉由海報讓全校師生對職能治療有初步認識，並搭配輔具展，讓人可以操作，以達深入了解的效果，經問卷調查，多數人均表示此活動相當不錯，第二部份為擺攤活動，藉由販賣自製冰沙，可得清涼消暑之效；活動適逢期中考及送舊晚會前一週，因此負擔較大，之後需注意活動的時間</t>
  </si>
  <si>
    <t>101學年度第一學期
卡漫社ＰＦ同人展場參訪</t>
  </si>
  <si>
    <t>31</t>
  </si>
  <si>
    <t>101/11/22</t>
  </si>
  <si>
    <t>寄送存證信函-那象創意行銷有限公司(ZZ)</t>
  </si>
  <si>
    <t>101學年度第一學期
電子系系學會巧克力傳情</t>
  </si>
  <si>
    <t>101/10/22~11/9;活一擺攤處</t>
  </si>
  <si>
    <t>改善醫院帶給人沉悶且了無生氣的刻板印象，且透過耳熟能詳的音樂，帶給不論是病患，亦或是碰巧路過的民眾，一個不一樣的下午時光，且透過摺汽球，拉近與小朋友之間的距離，更成功吸引小朋友靜靜坐下來欣賞我們的演出；1.此活動剛好在評鑑前一天，就幹部而言能投入的心力與時間相對較其他活動少。2.重奏組別練習稍嫌不足，能有相當大的進步空間。3.在活動前沒有事先準備幹部活動當天的工作分配與細流，導致當天的準備野些匆忙且較易不知所措。4.回饋單回收不盡理想，因為觀眾大多是小朋友，回饋單參考度不高。</t>
  </si>
  <si>
    <t>13</t>
  </si>
  <si>
    <t>100學年度第二學期
生醫系系學會生醫系週</t>
  </si>
  <si>
    <t>社員:100人</t>
  </si>
  <si>
    <t>101學年度第一學期
登山社阿溪縱走</t>
  </si>
  <si>
    <t>101/12/29~101/12/31;嘉義縣阿里山鄉至南投縣杉林溪</t>
  </si>
  <si>
    <t>欣賞大自然風景，陶冶性情，培養堅忍不拔的毅力；培養隊員們團隊合作、互相幫忙的精神，增進隊員對山林的尊重與認知，並培養具有面對及克服挑戰的毅力，不輕易放棄的精神。1.由於此隊伍大廚一職因原任隊員抱病而換人，移轉時未確實完成，導致當天烹飪用品不齊全2.此次隊伍多有隊員超過嚮導之狀況(規定禁止)，應請嚮導更加落實督促，並在任命嚮導時選擇體力更佳之人員。</t>
  </si>
  <si>
    <t>101學年度第一學期
中友會返鄉服務隊場勘</t>
  </si>
  <si>
    <t>101/12/8;台中市大肚國小</t>
  </si>
  <si>
    <t>讓服務員在出隊前能熟悉國小環境，先行尋找活動適合佈置的場地，並和校方接洽完成所有借用、使用場地之事務，這次場勘有達到預定的目標；這次場勘遇到雨天，因此行動會有些不方便，且前往日期為週末，所以找不到教職員，只能請求警衛幫忙</t>
  </si>
  <si>
    <t>102/1/21~102/2/22;校內</t>
  </si>
  <si>
    <t>由教育部指導，國立教育廣播電臺主辦的全國學生音樂比賽決賽，將於三月初舉辦，本團將代表長庚大學競逐管樂團體演奏項目，因應比賽而進行集訓練習。</t>
  </si>
  <si>
    <t>101學年度第一學期
攝影社攝影講座</t>
  </si>
  <si>
    <t>社員:29人
非社員:19人
教職員:1人</t>
  </si>
  <si>
    <t>101/10/22;
第二醫會議廳一</t>
  </si>
  <si>
    <t>本次活動來了許多對婚禮攝影感興趣者，老師在演講結束後也有留下來讓大家問問題，社員部分反映這次的講座很有收穫；這次的講座是在第二醫的會議廳舉辦，但因為器材長沒有辦法提前來準備，所以在器材操作部分剛開始有小問題產生(麥克風音量過小)，導致剛開始秩序有些混亂，下次要先請器材長先把時間排開，或是教可以先到的人使用器材。</t>
  </si>
  <si>
    <t>101/9/26;明德樓一樓</t>
  </si>
  <si>
    <t>達到社團的宣傳目的，因在明德一樓演出的緣故，有許多學弟妹從樓上下來聆聽表演，參與度很熱烈，當天填入社單的學弟妹高達7成；活動細流部分需要加強，因為前幾次跑流程都沒有全程跑過，造成當天有很多需要臨場反應的狀況出現。</t>
  </si>
  <si>
    <t>101學年度第一學期
醫學系系學會
迎新宿營</t>
  </si>
  <si>
    <t>學生:193人</t>
  </si>
  <si>
    <t>101/10/26~101/10/28;新竹小叮噹科學園區</t>
  </si>
  <si>
    <t>三天天氣良好使活動都能順利進行，大一大二均十分投入及享受營隊！活動流程中有許多時間因活動的拖延使小隊員需要等待，將舉行檢討會進行經驗傳承，建議學弟妹明年的迎新宿營若遇到此種狀況該如何解決。</t>
  </si>
  <si>
    <t>101學年度第一學期
資管系系學會
迎新宿營</t>
  </si>
  <si>
    <t>醫學系「志工參與創意實作(二)」A組</t>
  </si>
  <si>
    <t>醫學系「志工參與創意實作(二)」B組</t>
  </si>
  <si>
    <t>醫學系「志工參與創意實作(二)」C組</t>
  </si>
  <si>
    <t>101.01-101.03</t>
  </si>
  <si>
    <t>101.03-101.05</t>
  </si>
  <si>
    <t>101.01-101.05</t>
  </si>
  <si>
    <t>也就是1-1-1 一張，1-1-2 一張，3-1-6 一張</t>
  </si>
  <si>
    <t>活動屬不同項目，執行成效請記得分開印</t>
  </si>
  <si>
    <t>青輔會　</t>
  </si>
  <si>
    <t>100學年度第一學期
蒲公英工作隊寒假服務隊(小蒲營)</t>
  </si>
  <si>
    <t>101/1/18~1/21;南投縣信義國小</t>
  </si>
  <si>
    <t>此次活動分為三部份探索自我、孝親、關懷，在自我探索部分符合當初預期，孝親部份成校不大，關懷部分小朋友學習關懷弱勢族群；孝親活動不如預期，小朋友為了闖關忘記背後的意義，下次設計活動可在調整ㄧ下。</t>
  </si>
  <si>
    <t>社員：22人</t>
  </si>
  <si>
    <t>101/12/2；台北大學台北校區</t>
  </si>
  <si>
    <t>101學年度第一學期
學生會 印度週系列活動</t>
  </si>
  <si>
    <t>101/10/29~11/3;
活動中心</t>
  </si>
  <si>
    <t>學生:600人</t>
  </si>
  <si>
    <t>101學年度第一學期
狗醫師社關懷生命週</t>
  </si>
  <si>
    <t>學生:38人；
教職員:2人</t>
  </si>
  <si>
    <t>101/11/26~11/30;活一擺攤處A</t>
  </si>
  <si>
    <t>社員:29人</t>
  </si>
  <si>
    <t>社員:19人</t>
  </si>
  <si>
    <t>101/11/4~11/6;
南港運動中心</t>
  </si>
  <si>
    <t>100學年度第二學期
熱舞社十校聯合舞展</t>
  </si>
  <si>
    <t>社員:16人</t>
  </si>
  <si>
    <t>101/3/31;台北科技大學</t>
  </si>
  <si>
    <t>藉由此活動提升十校間的感情，維持友校關係，觀摩各校表演，並自我檢討，尋求進步；事情準備工作分的不夠精細，導致工作集中在少數人身上，排舞未能有效跟上預訂進度，導致趕舞來不及等現象</t>
  </si>
  <si>
    <t>100學年度第二學期
曉韻合唱團曉韻合唱營</t>
  </si>
  <si>
    <t>社員:23人
教師:1人</t>
  </si>
  <si>
    <t>101/3/20;活ㄧ擺攤處、活二表演廳</t>
  </si>
  <si>
    <t>100學年度第二學期
醫學系系學會大醫盃</t>
  </si>
  <si>
    <t>社員:181人</t>
  </si>
  <si>
    <t>101/3/9~3/11;
慈濟大學</t>
  </si>
  <si>
    <t>代表長庚醫學系參加全國性質之運動競賽，大家名次都有進步，男排、網球、羽球、籃球八強，壘球季軍、桌球亞軍、女排季軍，游泳個人賽不同選手也有名次，展現長庚醫學系的向心力及努力</t>
  </si>
  <si>
    <t>101學年度第一學期
彰友會彰友會運</t>
  </si>
  <si>
    <t>101/12/2;薄膜球場、操場</t>
  </si>
  <si>
    <t>與中友和南友一同舉辦會運，增進社員感情及和其他社團交流，達到增進社員感情及運動效果；參加人數有點少</t>
  </si>
  <si>
    <t>101學年度第一學期
空手道社防身術營</t>
  </si>
  <si>
    <t>101/12/3;技擊室</t>
  </si>
  <si>
    <t>邀請合氣道社一起上實用的防身術，藉此活動讓同學知道在遇到危難時如何自保，先讓大家看演武影片，再較簡單實用的防身術及有趣好玩的擒拿術，大家玩的很開心；上課過程有點太鬆散，應該再嚴肅一點</t>
  </si>
  <si>
    <t>101學年度第一學期
第三次社團協調會</t>
  </si>
  <si>
    <t>老師:1人
學生:60人</t>
  </si>
  <si>
    <t>101/12/11;活二會議室</t>
  </si>
  <si>
    <t>101學年度第一學期
醫放系系週</t>
  </si>
  <si>
    <t>社員:69人，學生:200人</t>
  </si>
  <si>
    <t>101/12/3~12/7；活一擺攤處</t>
  </si>
  <si>
    <t>1</t>
  </si>
  <si>
    <t>教室清潔3月份餐費($540*9天)(JF)</t>
  </si>
  <si>
    <t>教室清潔2月份餐費($540*2天)(JF)</t>
  </si>
  <si>
    <t>101/10/30</t>
  </si>
  <si>
    <t>101/10/15-10/19</t>
  </si>
  <si>
    <t>101學年度第一學期
南友會湯圓大會</t>
  </si>
  <si>
    <t>校內:50人</t>
  </si>
  <si>
    <t>101/11/27;
活二動展</t>
  </si>
  <si>
    <t>使外地人都喜歡上宜蘭美食，宜蘭人也可以在長庚大學吃到家鄉的滋味；讓大一及大二會員們分工合作一起輪班擺攤，團隊情感更加強烈。1.食材時常賣完而來不及補貨，下次應注意什麼食材快沒了，就提早訂購。2.擺攤的輪班制，有少數人沒有準時來顧攤，下次應想一些懲罰制度。3.擺攤時間剛好接近期中考，導致大家都很辛苦，要念書又要擺攤，下次社團週協調時應格外注意是否接近期中考。</t>
  </si>
  <si>
    <t>101學年度第一學期
國術社海報展</t>
  </si>
  <si>
    <t>社員:5人</t>
  </si>
  <si>
    <t>101/11/19~11/23;活二中庭</t>
  </si>
  <si>
    <t>希望藉由張貼海報並進行表演及解說，讓大家對國術社的教學內容及組織架構有更深刻的了解，參與活動的同學在查詢資料、製作海報的過程中也學到更多關於國術社的知識；因章程不熟悉造成行政流程失誤，宣傳不足導致效果不佳，下次會更加注意</t>
  </si>
  <si>
    <t>101/2/1~2/5;
雙溪國小</t>
  </si>
  <si>
    <t>頂尖計畫</t>
  </si>
  <si>
    <t>100學年度第二學期
圍棋社期初社大</t>
  </si>
  <si>
    <t>學生:145人</t>
  </si>
  <si>
    <t>101/10/19~101/10/21龍門露營度假基地</t>
  </si>
  <si>
    <t>藉著宿營來增進大一與大二的系上感情，及加強對資管系的向心力，創造大一大二美好歡樂的回憶，大二學習到組織和協調能力；對於宿營活動流程及時間的掌握沒有按照計畫行動，人員的分配有問題導致有時人手不足，工作人員要經常注意當下的活動須知並且詳讀細流．</t>
  </si>
  <si>
    <t>101學年度第1學期
第二次社團協調會</t>
  </si>
  <si>
    <t>嘉義管樂節的表演比起校內成發來講，樂團更為穩定，雖然有吹錯，卻給團員很深刻的回憶，遠從林口長庚到達嘉義花了近五個小時的車程，這也值得；一開始出發時，有團員遲到，也有更為嚴重的：叫不起床，由於學弟妹遲到的關係，我們選擇讓大部分的人搭乘遊覽車先下嘉義，而負責找遲到的人的學長姐連同遲到本人再搭乘高鐵前往，並無拖延彩排時間，值得慶幸。</t>
  </si>
  <si>
    <t>101學年度第一學期
劍道社大專盃劍道錦標賽</t>
  </si>
  <si>
    <t>社員：2人</t>
  </si>
  <si>
    <t>101/11/24~101/11/25</t>
  </si>
  <si>
    <t>差一場就能打到前六強，實在很可惜，不過也得到很多寶貴的經驗；飯店沒有事先調查好，不知道沒附早餐，導致出門前匆忙去便利商店購買。</t>
  </si>
  <si>
    <t>100學年度第一學期
南友會-返鄉服務隊</t>
  </si>
  <si>
    <t>社員:39人</t>
  </si>
  <si>
    <t>101/1/30~2/3;
億載國小</t>
  </si>
  <si>
    <t>活動成效良好，經由量化的結果可知，小朋友對各教案普遍反應良好，由與家長的互動和致電感謝，可知家長反應良好，且學校校長熱情邀約明年續辦，由這次經驗也體會到散播歡樂也是一種服務；學員人數太少，服務員人數太多，人力過剩</t>
  </si>
  <si>
    <t>100學年度第一學期
竹友會-返鄉服務隊</t>
  </si>
  <si>
    <t>101/2/3~2/5;
雙溪國小</t>
  </si>
  <si>
    <t>社員:44人</t>
  </si>
  <si>
    <t>家長及當地小學都給我們不錯的評價，學校頒發了感謝狀，家長也給了封感謝信，小朋友表現很不錯，工作人員彼此感情也提升，了解互相幫助的重要性，這次活動十分成功；課程負責人台風需更穩健，盥洗問題須提早正視，自助餐餐點份量不太夠，器材場地臨時改變，應變決策要果斷</t>
  </si>
  <si>
    <t>【社團評鑑】由他校課外組相關承辦人員6名、本校課外活動輔導委員5名、社團輔導老師評審委員3名、本校學生評審委員6名，合計20名，進行現場資料評鑑。其中，校外評審委員及課外活動委員占總評分標準百分之五十的成績，社團輔導老師及社團互評占總評分標準各百分之二十五。【社團幹部交接典禮】第一階段，由陳英淙學務長發贈101學年度各社團社長聘書，象徵給予各社團新任社長的支持與肯定。第二階段，社團學長經驗分享，由蒲公英工作隊卸任社長 電機系邱俊達同學、化材系學會卸任會長 王于誌同學分享。第三階段：透過信物的傳遞，代表社團責任的延續及社團精神的傳承，由各社團新舊任社(會)長共同上台進行交接儀式。第四階段致贈感謝狀：感謝各社團舊任社長一年來的努力，致贈每位社長感謝狀一只及社團百分百紀念T恤一件，由學生會卸任會長林秉軒同學代表接受。</t>
  </si>
  <si>
    <t>社員:25人
非社員:5人
教師:2人</t>
  </si>
  <si>
    <t>101/4/7~4/8;庚心廣場</t>
  </si>
  <si>
    <t>籌辦比賽期間可以增進社員情感交流，提升社團向心力，這次比賽長庚榮獲亞軍與殿軍，成績優良，展現社團實力，本次使用創新賽制，結果證明賽制公平且可做為正式賽制；可將工作分配來減少負擔，賽務組需與牌務組配合，以期能將時間控制好，牌務組員對工作認識不足，需要加強訓練，應構思更好的宣傳方式來增加比賽知名度</t>
  </si>
  <si>
    <t>100學年度第二學期
橋藝社第四屆長庚盃全國橋藝錦標賽</t>
  </si>
  <si>
    <t>100學年度第二學期
國樂社期末成發</t>
  </si>
  <si>
    <t>社員:18人</t>
  </si>
  <si>
    <t>101/5/29;
活二表演廳</t>
  </si>
  <si>
    <t>100學年度第二學期
熱音社期末成發</t>
  </si>
  <si>
    <t>101學度第一學期
藝文活動相聲瓦舍~飛魚王</t>
  </si>
  <si>
    <t>101/12/4</t>
  </si>
  <si>
    <t>101/11/15</t>
  </si>
  <si>
    <t>101學度第一學期
藝文活動黃俊雄布袋戲子團</t>
  </si>
  <si>
    <t>33</t>
  </si>
  <si>
    <t>101/12/27</t>
  </si>
  <si>
    <t>32</t>
  </si>
  <si>
    <t>34</t>
  </si>
  <si>
    <t>101/11/29</t>
  </si>
  <si>
    <t>教室清潔10月份餐費($480*9天)及10/24深耕會議餐費($600)(JF)</t>
  </si>
  <si>
    <t>教室清潔12月份餐費(JF)</t>
  </si>
  <si>
    <t>教室清潔11月份餐費($480*9天)(JF)</t>
  </si>
  <si>
    <t>101學年度第一學期
社團活動摺頁</t>
  </si>
  <si>
    <t>101/6/9;活三體育館</t>
  </si>
  <si>
    <t>101/6/15</t>
  </si>
  <si>
    <t>教室清潔5月份前三名獎勵金(ZZ)</t>
  </si>
  <si>
    <t>100學年度第二學期
鋼琴社期末成發</t>
  </si>
  <si>
    <t>101學年度第一學期
口琴社期末成發</t>
  </si>
  <si>
    <t>101/12/18；活二表演廳</t>
  </si>
  <si>
    <t>101學年度第一學期
 校運會</t>
  </si>
  <si>
    <t>學生:1500人</t>
  </si>
  <si>
    <t>101/11/03;        操場</t>
  </si>
  <si>
    <t>101/11/03</t>
  </si>
  <si>
    <t>校運會餐費(ZZ)</t>
  </si>
  <si>
    <t>100學年度第二學期
機械系系學會大機盃</t>
  </si>
  <si>
    <t>101/5/19~5/20;屏東科技大學</t>
  </si>
  <si>
    <t>與別校機械系籃球隊進行交流，為校爭光，並展現平時練習成果，雖然兩隊皆ㄧ勝ㄧ敗，無法進複賽，但與其他人切磋球技還是很開心，也讓人見識到長庚機械系新的氣勢</t>
  </si>
  <si>
    <t>17</t>
  </si>
  <si>
    <t>101/4/5</t>
  </si>
  <si>
    <t>第三次創意才藝競賽籌備會</t>
  </si>
  <si>
    <t>100學年度第二學期
口琴社期末成發</t>
  </si>
  <si>
    <t>101/5/23;E0206</t>
  </si>
  <si>
    <t>每一位來參加的同學都能更認識鋼琴社，並且更凝聚社員向心力；時間掌控不佳，且在架器材設備時出了一點問題，其餘沒有大問題。</t>
  </si>
  <si>
    <t>100學年度第二學期
八大音樂類社團
25周年校慶音樂會</t>
  </si>
  <si>
    <t>有助全校師生了解「個人化醫療」、「癌症標靶治療」；無法得知全校師生了解狀況。</t>
  </si>
  <si>
    <t>賣出成品；時間配置，場地復原。</t>
  </si>
  <si>
    <t>101學年度第一學期
物治系系學會
聖誕晚會</t>
  </si>
  <si>
    <t>學生：100人</t>
  </si>
  <si>
    <t>101/12/24；活一</t>
  </si>
  <si>
    <t>1.活動準備起步太慢，可以在早些 2.執行力須再加強，沒有按表執行 3.美宣場佈可以再豐富一些 4.時間預測錯誤，導致後面活動很趕；經過聖誕晚會，學弟妹與學長姊的感情更加融洽，讓物治系變成一個和樂融融的大家庭。</t>
  </si>
  <si>
    <t>101學年度第一學期
管樂社嘉義管樂節</t>
  </si>
  <si>
    <t>社員：60人</t>
  </si>
  <si>
    <t>101/12/31;嘉義市文化公園</t>
  </si>
  <si>
    <t>100學年度第2學期
藝文活動-塔拉那現場藝術團&lt;神之國度 印度宮廷舞&gt;</t>
  </si>
  <si>
    <t>18</t>
  </si>
  <si>
    <t>101/3/29</t>
  </si>
  <si>
    <t>19</t>
  </si>
  <si>
    <t>101/4/25</t>
  </si>
  <si>
    <t>台灣戲劇表演家-第一次親密接觸(花束費)</t>
  </si>
  <si>
    <t>追思大會典禮組預演(餐費)</t>
  </si>
  <si>
    <t>F70133</t>
  </si>
  <si>
    <r>
      <t>F</t>
    </r>
    <r>
      <rPr>
        <sz val="12"/>
        <rFont val="新細明體"/>
        <family val="1"/>
      </rPr>
      <t>70147</t>
    </r>
  </si>
  <si>
    <r>
      <t>F</t>
    </r>
    <r>
      <rPr>
        <sz val="12"/>
        <rFont val="新細明體"/>
        <family val="1"/>
      </rPr>
      <t>80111</t>
    </r>
  </si>
  <si>
    <t>F10050</t>
  </si>
  <si>
    <t>100學年度第2學期
中國醫學研究社第15屆醫療服務隊</t>
  </si>
  <si>
    <t>F80056</t>
  </si>
  <si>
    <t>服務員20人</t>
  </si>
  <si>
    <t>101/8/6~7</t>
  </si>
  <si>
    <t>100學年度第二學期
咖啡社期初社大</t>
  </si>
  <si>
    <t>加利興業
股份有限公司</t>
  </si>
  <si>
    <t>100學年度第一學期
彰友會返鄉服務</t>
  </si>
  <si>
    <t>100學年度第二學期
羅卡達期初社大</t>
  </si>
  <si>
    <t>10月課外組</t>
  </si>
  <si>
    <t>101/2/20</t>
  </si>
  <si>
    <t>追思大會典禮組會議</t>
  </si>
  <si>
    <t>5</t>
  </si>
  <si>
    <t>101/3/7</t>
  </si>
  <si>
    <t>100學年度第2學期學生自治組織會議</t>
  </si>
  <si>
    <t>101/3/9</t>
  </si>
  <si>
    <t>學生會-101學年度運動會/校慶活動意見調查表</t>
  </si>
  <si>
    <t>讓社員有參與校外比賽的經驗，展現平常練習的成果，這次比賽榮獲了大專團體Ｂ組絲竹室內樂合奏－絲竹樂：全國北區特優第一名；需加強賽前練習人員的出席狀況及練習狀況</t>
  </si>
  <si>
    <t>100學年度第二學期
弦樂社全國學生音樂比賽</t>
  </si>
  <si>
    <t>社員:29人
老師:1人</t>
  </si>
  <si>
    <t>101/3/9;新竹縣文化局演藝廳</t>
  </si>
  <si>
    <t>代表長庚大學在全國學生音樂比賽中爭取榮耀，獲得了大專Ｂ組弦樂合奏第一名，創了弦樂社創社以來首次五連霸；比賽場地未確認清楚導致差點趕不上比賽，活動負責人未確實在時間內送活動申請單</t>
  </si>
  <si>
    <t>101學年度第一學期
雄屏會傳情活動</t>
  </si>
  <si>
    <t>101學年度第一學期
國術社聯合期末功力評鑑</t>
  </si>
  <si>
    <t>101學年度第一學期
羽球社長庚大學第一屆羽球錦標賽比賽</t>
  </si>
  <si>
    <t>學生:50人</t>
  </si>
  <si>
    <t>大家在比賽過程中和不同人互相切磋並彼此認識；午餐方面應該可以提供統一訂購，有些比賽因排休息時間，不然有些人連續比賽會太累</t>
  </si>
  <si>
    <t>102/1/5~102/1/6；活三體育場</t>
  </si>
  <si>
    <t>101學年度第一學期
口琴社101年全國學生音樂賽前練習</t>
  </si>
  <si>
    <t>銷售量相當多，達到宣傳慈濟人文效果，也宣傳了慈青社，並幫助觀音愛心家園有許多收入；1.與靜思書軒要聯絡好，確定進貨價錢。2.記得星期五要場復，避免星期一擺攤同學幫我們場復。3.每日確實點收商品數量跟金錢。4.收錢的人固定ㄧ位，避免出差錯。5.排班時，調查沒課的同學，使擺攤可以12點準時完成。</t>
  </si>
  <si>
    <t>F10116三清宮</t>
  </si>
  <si>
    <t>F20065城隍廟</t>
  </si>
  <si>
    <t>F20031吳尊賢</t>
  </si>
  <si>
    <t>F20065天后宮、F10109吳尊賢</t>
  </si>
  <si>
    <t>大家憶起吃著自己包的水餃與湯圓，同時學到互助合作，邊聊天分享彼此最近的生活，整體氣氛非常溫馨又歡樂，蘭友會的向心力更加凝聚；1.食材部分，湯圓數量剩餘太多，下次應更準確估計數量 2.事前未想到活一座位區沒有長桌，當天臨時去器材室借用，下次應思考周全並事先預借。</t>
  </si>
  <si>
    <t>101學年度第一學期
美工社創意美工講座(二)</t>
  </si>
  <si>
    <t>社員:10人
非社員:2人</t>
  </si>
  <si>
    <t>101/12/18；E0202</t>
  </si>
  <si>
    <t>這天因為離聖誕節很近，應景做了聖誕花圈，讓每個人都可以裝飾自己的寢室，美美的聖誕風情；在人力上的調配需多加注意，在發材料時有些混亂。</t>
  </si>
  <si>
    <t>101/12/16;活三內廣場</t>
  </si>
  <si>
    <t>完整的評鑑過程，有確實讓社員發揮所學，也收到督促鼓勵練習之效，國術功力皆有長進，活動過程，幹部社員通力合作才得以圓滿，有達到凝聚向心力和訓練辦事能力的效果，和北醫、老師及長老們等校外人士的溝通互動良好，達到與社會連結，光榮校譽之成果；活動開始時間所所延誤，和老師及長老們在時間的溝通尚需加強，借用教室而沒有知會教具室，導致無法使用講桌電腦和投影機，造成些許不便。</t>
  </si>
  <si>
    <t>101學年度第一學期
如來實證社期中大型分享會</t>
  </si>
  <si>
    <t>101學年度第一學期
網球社 輔大盃網球賽</t>
  </si>
  <si>
    <t>社員：8人</t>
  </si>
  <si>
    <t>101/12/16；輔仁大學</t>
  </si>
  <si>
    <t>雖然實力上遠不及校隊，但大家都盡力對待每一顆球；在很多基礎動作沒有很札實，比賽時的壓力沒有能克服，應平常練習的時候須多加練習比賽模式。</t>
  </si>
  <si>
    <t>101學年度第一學期
橋藝社 陽明盃</t>
  </si>
  <si>
    <t>社員：24人</t>
  </si>
  <si>
    <t>101/12/15~16；輔仁大學</t>
  </si>
  <si>
    <t>社員:30人</t>
  </si>
  <si>
    <t>投影片的播放吸引許多人的注意而佇足欣賞；展示櫃的展示也頗受好評；因為是第一次辦這樣的活動，雖有部分社員的協助，有了些不錯的設計，但仍有許多地方稍顯不足。最重要的缺失即為明確的標示，和社團百分百簽到單的擺設。此外，由於部分社員有期中考，以致人手不足，無法於中午進行即興表演，很可惜。在此次的展示活動學到了寶貴的經驗；而關於即興表演，儘管已從上次的不足處進行不少檢討，無奈社員不配合，努力也終歸空言。</t>
  </si>
  <si>
    <t>100學年度第二學期
卡漫社期初社大</t>
  </si>
  <si>
    <t>社員:15人
非社員:5人</t>
  </si>
  <si>
    <t>101/2/29;E0204</t>
  </si>
  <si>
    <t>1.大家都吃飽喝足 2.大家都玩得很開心也都有拿到小禮物 3.認識社團；這次活動當天有出小狀況，大致上還不錯，下次例如投影機可能要事先測試過，要事前把所有東西先用過一次或測試看看．</t>
  </si>
  <si>
    <t>101學年度第一學期
網球社期初社大</t>
  </si>
  <si>
    <t>社員:12人
非社員:16人</t>
  </si>
  <si>
    <t>101/9/27;
E0205</t>
  </si>
  <si>
    <t>雖然各幹部因課務或公事些微遲到影響了開始的時間，但在學長姐的幫助下，有完成社團該宣傳的事情都有宣傳到，學長姐提出改善方案，確定入社的人繳交社費，訂購球拍與社服尺寸登記；1.準備倉促 2.場地動線指示不清 3.應提供滿意度調查表以利事後改進參考 4.工作人員工作分配不清，導致場佈時臨時請學長姊幫忙．</t>
  </si>
  <si>
    <t>101學年度第一學期
國術社期初社大</t>
  </si>
  <si>
    <t>社員:16人
非社員:13人</t>
  </si>
  <si>
    <t>101/9/27;
E0206</t>
  </si>
  <si>
    <t>101學年度第一學期
撞球社期初社大</t>
  </si>
  <si>
    <t>社員:6人
非社員:12人</t>
  </si>
  <si>
    <t>101/9/26;
撞球室</t>
  </si>
  <si>
    <t>1.撞球本身屬於較安靜的活動，所以採分組競賽，但分好組後太快進行比賽，所以彼此間還沒很熟，也許下次可先太一些小組團康炒熱氣氛，讓彼此了解，團體賽才能更有意義 2.規則要記清楚不然有時活動會不流暢 3.明確訂出遊戲時間希望大家可以全程參與，也可讓參賽者明確說出幾點要離開 4.下次可以做一張海報，將隊名與分數記上，而非幹部自己記在紙上就好 5.第一名的隊伍獲得一帶衛生紙，像這樣有反差的禮物效果還不錯．</t>
  </si>
  <si>
    <t>101/9/12；
活二動展</t>
  </si>
  <si>
    <t>社員:20人
非社員:60人
教師:1人</t>
  </si>
  <si>
    <t>101/9/25;E0201</t>
  </si>
  <si>
    <t>透過會長介紹蘭友會，使大一認識大二幹部及社團輔導老師，了解整學期將舉辦的活動，知道社團宗旨，並藉由團康遊戲讓大一新生間更認識彼此，一開始的生疏感也漸漸不見，為日後一起籌辦活動奠下友誼的基礎；實際參加人數超過預期人數，因此餐點不夠吃，下次估計人數須更準確，團康遊戲在教室外空地玩，可能會吵到其他社的社大或社課，下次應注意場地挑選</t>
  </si>
  <si>
    <t>101學年度第一學期
櫻社期初社大</t>
  </si>
  <si>
    <t>社員:11人</t>
  </si>
  <si>
    <t>101/9/25;E0205</t>
  </si>
  <si>
    <t>有效讓同學了解社課的規劃和上課模式以及同學想學日文或日本文化的方向，再讓同學選定上課時間，使社課不會成為課業負擔，藉由小遊戲來增加趣味性，讓氣氛歡樂，也讓同學對日文和日本文化更有興趣；因無法使用Ｅ化系統，所以無法用PPT將內容更詳盡解說，以致同學不太了解實際情況，需花較多時間解釋，遊戲內容可再更豐富、更有設計感，管理整場秩序，以免太過吵鬧</t>
  </si>
  <si>
    <t>101學年度第一學期
卡漫社期初社大</t>
  </si>
  <si>
    <t>社員:6人
非社員:27人</t>
  </si>
  <si>
    <t>101/9/26;E0204</t>
  </si>
  <si>
    <t>簡介社團，讓新生了解今年的活動內容，有達到招生目標；小遊戲題目內容有些重複，出題者需更細心</t>
  </si>
  <si>
    <t>101學年度第一學期
蘭友會期初社大</t>
  </si>
  <si>
    <t>101學年度第一學期
幻象魔術社期初社大</t>
  </si>
  <si>
    <t>社員:6人
非社員:37人</t>
  </si>
  <si>
    <t>101/9/26;E0207</t>
  </si>
  <si>
    <t>101學年度第一學期
口琴社期初社大</t>
  </si>
  <si>
    <t>社員:10人
非社員:3人</t>
  </si>
  <si>
    <t>101/9/26;
E0211</t>
  </si>
  <si>
    <t>讓新生們深刻的了解魔術社的存在，並讓他們對魔術產生濃厚的興趣和想參加的意願；宣傳不夠，因為人手不足，無法做到寢宣的效果，會再改進</t>
  </si>
  <si>
    <t>101學年度第一學期
國醫社期初社大</t>
  </si>
  <si>
    <t>學生:65人</t>
  </si>
  <si>
    <t>101/9/27;E0207</t>
  </si>
  <si>
    <t>101/9/20;國際會議廳前廣場</t>
  </si>
  <si>
    <t>100學年度第二學期
第25屆校慶
創意才藝競賽活動</t>
  </si>
  <si>
    <t>101/9/28</t>
  </si>
  <si>
    <t>教室清潔9月份餐費($480*4天)(JF)</t>
  </si>
  <si>
    <t>101學年度第一學期
學生會社團嘉年華三籌會</t>
  </si>
  <si>
    <t>學生:67人</t>
  </si>
  <si>
    <t>101/9/10;活二表演廳</t>
  </si>
  <si>
    <t>27</t>
  </si>
  <si>
    <t>101/9/20</t>
  </si>
  <si>
    <t>第26屆校慶運動會二籌</t>
  </si>
  <si>
    <t>101/10/1</t>
  </si>
  <si>
    <t>教室清潔評分版及掛牌影印費用</t>
  </si>
  <si>
    <t>社員:20人
非社員:132人</t>
  </si>
  <si>
    <t>101/9/19;E0207</t>
  </si>
  <si>
    <t>學校
大型
活動</t>
  </si>
  <si>
    <t>有顏色表示是雅惠姐對帳過,平常核銷仍然保持無色</t>
  </si>
  <si>
    <t>服務活動(或服務課程)另有頁面建檔,不歸這裡</t>
  </si>
  <si>
    <t>F10112</t>
  </si>
  <si>
    <t>F40069</t>
  </si>
  <si>
    <t>F70010</t>
  </si>
  <si>
    <t>F70009</t>
  </si>
  <si>
    <t>101學年度第1學期
蒲公英工作隊小蒲營</t>
  </si>
  <si>
    <t>101學年度第2學期
蒲公英工作隊小蒲營</t>
  </si>
  <si>
    <t>101學年度第3學期
蒲公英工作隊小蒲營</t>
  </si>
  <si>
    <t>101學年度第4學期
蒲公英工作隊小蒲營</t>
  </si>
  <si>
    <t>社員:9人
非社員:37人</t>
  </si>
  <si>
    <t>101/4/16~4/20;活ㄧ擺攤區</t>
  </si>
  <si>
    <t>利用此活動向大一學弟妹進行活動交接的動作，並向全校師生推廣資工系，大家參與踴躍，學弟妹也在其中學到許多舉辦活動所需的必備知識和技能；需更清楚列出負責事項，排班者沒依排班表到，遲到，不夠積極熱情</t>
  </si>
  <si>
    <t>101學年度第一學期
曉韻合唱團期末成發</t>
  </si>
  <si>
    <t>學生:61人
教師:2人</t>
  </si>
  <si>
    <t>101/1/2;活三內廣場</t>
  </si>
  <si>
    <t>觀眾比往年多，從回饋單的調查發現大家對這次的音樂會頗為肯定，加上活三回音效果很好，使得音響效果和合聲非常棒；宣傳太少，場地因為附近很吵雜干擾音樂會的進行。</t>
  </si>
  <si>
    <t>希望社員能夠將所學表現在表演上，並增進社員間的情感；活動前器材部分應該要再確認清楚。</t>
  </si>
  <si>
    <t>培養團員的默契和感情，凝聚向心力，增進自我成就感，使非社員有機會接觸國樂；活動細流可以更加完善，活動過程可以更順暢，活動前應該更早準備更加嚴謹，幹部的工作內容要平均，否則導致工作量失衡。</t>
  </si>
  <si>
    <t>101學年度第一學期
吉他社期末成發</t>
  </si>
  <si>
    <t>101/1/2~3;活二表演廳</t>
  </si>
  <si>
    <t>101學年度第一學期
管樂社期末成發</t>
  </si>
  <si>
    <t>學生:5000人</t>
  </si>
  <si>
    <t>101/8/6</t>
  </si>
  <si>
    <t>101/10/25</t>
  </si>
  <si>
    <t>校運會第三次籌備會議(ZZ)</t>
  </si>
  <si>
    <r>
      <t>F</t>
    </r>
    <r>
      <rPr>
        <sz val="12"/>
        <rFont val="新細明體"/>
        <family val="1"/>
      </rPr>
      <t>20049</t>
    </r>
  </si>
  <si>
    <r>
      <t>F</t>
    </r>
    <r>
      <rPr>
        <sz val="12"/>
        <rFont val="新細明體"/>
        <family val="1"/>
      </rPr>
      <t>20137</t>
    </r>
  </si>
  <si>
    <r>
      <t>F</t>
    </r>
    <r>
      <rPr>
        <sz val="12"/>
        <rFont val="新細明體"/>
        <family val="1"/>
      </rPr>
      <t>40107</t>
    </r>
  </si>
  <si>
    <t>100學年度第2學期
第一次社團協調會</t>
  </si>
  <si>
    <t>老師:5人
學生:84人</t>
  </si>
  <si>
    <t>活動名稱</t>
  </si>
  <si>
    <t>社員:48人</t>
  </si>
  <si>
    <t>101/1/29~2/3;
北斗國小</t>
  </si>
  <si>
    <t>社員:10人
非社員:11人
教師:1人</t>
  </si>
  <si>
    <t>101/3/1;E0205</t>
  </si>
  <si>
    <t>藉由活動讓大家了解咖啡社，讓新生了解授課內容和社團運作，手沖實作可以讓學弟妹培養對咖啡興趣，並自己動手感受咖啡的樂趣，透過益智遊戲讓大家了解咖啡相關的基本常識；活動開始時間有點早，新生來的人數有點少，可能是宣傳不夠且位置偏僻，以後可以請人在工院門口帶位</t>
  </si>
  <si>
    <t>社員:23人</t>
  </si>
  <si>
    <t>社員:20人
非社員:2人　</t>
  </si>
  <si>
    <t>101/3/12;E0206</t>
  </si>
  <si>
    <t>1.社團第一次學習到以前皆未碰觸過的樹脂黏土，在技能方面增進不少。2.社團成員間的感情更加融洽。3.社員在捏塑過程中若有疑問會立即向老師求救，老師也很樂意為我們解答。4.大家越捏越熟練，最後作品也都會加上自己的創意讓他更獨特。；1.此次活動為本社首次舉辦之校外上課活動，又因小熊媽媽屬於開放空間，課程皆為現場報名並購買材料即可參與，導致十多人抵達現場時場面有點混亂，下次可以先跟店家作人數及場地的確認。2.由於校車及汎航等待時間較長，導致行程有點延遲，下次在時間上安排要更加寬裕。3.材料費應於出發前先收好，避免現場繳交場面混亂。</t>
  </si>
  <si>
    <t>100學年度第二學期
綠野社後慈湖生態導覽</t>
  </si>
  <si>
    <t>社員：10人 　　</t>
  </si>
  <si>
    <t>101/3/24;後慈湖</t>
  </si>
  <si>
    <t>1.藉由導覽人員解說，達到了解歷史文化背景地相關知識及意義。2.成員間互相交流植物的知識，更加了解生態的多樣性。3.增進社員間的感情及默契。；1.天氣多變，建議成員攜帶雨具及保暖衣物。2.車程遙遠，需預留緩衝時間。3.參訪人數適中，能夠清楚聽到解說員的聲音並保持隊伍的前進。4.預見不同的生態樣貌令社員感到新奇。</t>
  </si>
  <si>
    <t>100學年度第二學期
撞球社校內賽</t>
  </si>
  <si>
    <t>社員:7人
非社員:9人</t>
  </si>
  <si>
    <t>101/3/20~3/22;撞球室</t>
  </si>
  <si>
    <t>101學年度第一學期
羅卡達工作隊志工講座</t>
  </si>
  <si>
    <t>101/10/31;E205</t>
  </si>
  <si>
    <t>我們在上完課後，對於給予復興鄉的服務以及我們缺乏什麼和擁有什麼有更明確的了解，並且在許多體驗活動之下，我們對於幹部彼此的熟悉程度有更深的了解；未給予講師充分的時間進行完所有活動，同學的遲到狀況以及出席狀況需改進。</t>
  </si>
  <si>
    <r>
      <t xml:space="preserve">響應環保，課外組核銷影印一率使用回收紙!!乖!!
</t>
    </r>
    <r>
      <rPr>
        <sz val="24"/>
        <color indexed="10"/>
        <rFont val="標楷體"/>
        <family val="4"/>
      </rPr>
      <t>操作如下圖:1、2、3</t>
    </r>
  </si>
  <si>
    <t>項目</t>
  </si>
  <si>
    <t>藉由此社大讓新舊社員互相認識一下，讓大家對棋社有歸屬感，新社員對本學期社課及活動有約略的了解；本次社大順利落幕但時間有些沒拿捏好，新社員雖多但較缺少新生，在宣傳方面應多注意，教室設備沒先申請好，還好器材室能及時借設備給我們。</t>
  </si>
  <si>
    <t>社員:40人</t>
  </si>
  <si>
    <t>100學年度第二學期
熱舞社期末成發</t>
  </si>
  <si>
    <t>社員:55人
非社員:25人</t>
  </si>
  <si>
    <t>101/5/26~5/28;
活三體育館</t>
  </si>
  <si>
    <t>讓觀眾看到熱舞社精采的演出以及這學期努力的成果，同時宣傳熱舞社，讓更多想跳舞的人下學期一起加入，並邀請銘傳大學至長庚表演，促進兩校的交流；拉贊助態度要好，排籌會進度時要考慮到整支舞的長度，進度多排一點讓舞者有壓力，社費越早交越好，練舞態度要好、要有效率，不要為跳舞而跳，要有心且衡量自己的能力，盡量要求自己練舞，特別是有活動表演時，可以夜練，盛發宣傳要積極，宣傳和成發同等重要，臉書重要資訊容易被洗掉，有資訊用「文件」PO，B版也要PO</t>
  </si>
  <si>
    <t>讓觀眾欣賞口琴音樂之餘，也讓社員增加了上台的經驗．藉由表演讓新生體會了一次成發的感覺，以後會表現得越來越好；事前需將器材處理好。</t>
  </si>
  <si>
    <t>100學年度第二學期
綠野社再給畢業花束一次機會</t>
  </si>
  <si>
    <t>101學年度第一學期
復健聯 小復盃</t>
  </si>
  <si>
    <t xml:space="preserve"> 101/11/24~25;
操場、桌球室、
羽球室、薄膜</t>
  </si>
  <si>
    <t>促進系上成員間的凝聚力及榮譽心，並以球賽學習到運動家精神，以活動規劃了解到時間管理的重要；1.幹部間的聯絡不足 2.工作分配未確實在日期前完成 3.缺乏溝通及比賽時間應該避免期中考期及換站時間</t>
  </si>
  <si>
    <t>101/5/17</t>
  </si>
  <si>
    <t>教室清潔4月份前三名獎勵金(ZZ)</t>
  </si>
  <si>
    <t>100學年度第二學期
彰友會彰友週靜態展</t>
  </si>
  <si>
    <t>100學年度第二學期
美工社手繪個性杯墊製作</t>
  </si>
  <si>
    <t>社員:7人
教師:1人</t>
  </si>
  <si>
    <t>101/5/1;E202</t>
  </si>
  <si>
    <t>讓社員及其他對手工製作有興趣的朋友們，更了解到手工製作應用在生活的例子，此項成品可以保留較久有紀念性並可拿來送禮，活動氣氛良好，也有發揮聯絡感情的作用；因為活動時間洽逢期中考時期，所以來的人數有限，以後應注意活動舉辦的時間</t>
  </si>
  <si>
    <t>100學年度第二學期
易研社社團擺攤</t>
  </si>
  <si>
    <t>101/5/8;小麥擺攤區</t>
  </si>
  <si>
    <t>101/4/30~5/4;小麥擺攤區</t>
  </si>
  <si>
    <t>宣傳本社，讓更多同學了解自己，將中國傳統術數發揚光大；社員遲到，場地有點吵</t>
  </si>
  <si>
    <t>100學年度第二學期
醫放系期初系大</t>
  </si>
  <si>
    <t>101/3/27;第二醫會議室二</t>
  </si>
  <si>
    <t>100學年度第二學期
中友會-社區服務</t>
  </si>
  <si>
    <t>社員:19人</t>
  </si>
  <si>
    <t>101/5/5;懷德育幼院</t>
  </si>
  <si>
    <t>育幼院裡的小孩，都是沒有父母或是來自比較特別的家庭，我們藉由分組的活動和課程，讓小孩們能感受到和體會到一些親情和人間的溫情，並藉由整個活動，了解並實施分工合作的重要，我們雖然才只是ㄧ天的活動，除了帶給她們快樂的回憶，也讓她們了解自己是多麼特別和重要；這次的活動有室內的部份，我們沒有想到遇到天氣不好該如何處理，雖然當天是出大太陽的好天氣，但是以後如果還有室外的部份，醫定要記得準備雨備的替代方案，以便不時之需。</t>
  </si>
  <si>
    <t>100學年度第二學期
醫放系系學會大放盃</t>
  </si>
  <si>
    <t>社員:130人</t>
  </si>
  <si>
    <t>101/3/9~3/11;
長庚大學</t>
  </si>
  <si>
    <t>配合款
支應</t>
  </si>
  <si>
    <t>100學年度第2學期
社團輔導老師工作坊</t>
  </si>
  <si>
    <t>101/02/16；工學大樓6樓會議廳</t>
  </si>
  <si>
    <t>贊助單位</t>
  </si>
  <si>
    <t>學生:70人
教職員工:2人</t>
  </si>
  <si>
    <t>101/6/6;
活二表演廳</t>
  </si>
  <si>
    <t>101/3/4;新竹縣文化局演藝廳</t>
  </si>
  <si>
    <t>社團在這次比賽中獲得優等，平均整體成績比去年進步，今年評審給分嚴格，比賽強度又上升許多，雖僅以0.06分的差距飲恨，但未來還是會繼續努力朝目標邁進；須提早討論細流，應提早發放比賽的行前通知單，前ㄧ天要召開細流會，才能處理緊急的突發狀況</t>
  </si>
  <si>
    <t>100學年度第二學期
國樂社全國學生音樂比賽</t>
  </si>
  <si>
    <t>社員:17人</t>
  </si>
  <si>
    <t>101/3/5;
明新科技大學</t>
  </si>
  <si>
    <t>社員:20人
非社員:1人
學生:150人
教職員工:5人</t>
  </si>
  <si>
    <t>101/6/13;
明德宿舍一樓</t>
  </si>
  <si>
    <t>100學年度第二學期
桌球社期末社聚</t>
  </si>
  <si>
    <t>社員:8人</t>
  </si>
  <si>
    <t>101/6/19;
通豪前</t>
  </si>
  <si>
    <t>增進社員情誼;時間點不妥當。</t>
  </si>
  <si>
    <t>26</t>
  </si>
  <si>
    <t>100學年度第二學期
攝影社人像攝影講座</t>
  </si>
  <si>
    <t>社員:40人;
非社員:5人</t>
  </si>
  <si>
    <t>101/4/11;
第二醫學大樓會議廳三</t>
  </si>
  <si>
    <t>提倡攝影活動，全校師生有機會親臨人像攝影大師的風範；進場時間延遲。</t>
  </si>
  <si>
    <t>學生:30人</t>
  </si>
  <si>
    <t>101/6/4;
活二表演廳</t>
  </si>
  <si>
    <t>因為有高深的學長姐因此普遍大受好評，失誤頗多，知道自己練習還不夠要再多加油；時間掌控不好，且在架器材設備時出了一些問題。</t>
  </si>
  <si>
    <t>學生:40人</t>
  </si>
  <si>
    <t>100學年度第二學期
學生議會第一次常務會議</t>
  </si>
  <si>
    <t>100學年度第2學期
美工社聯合成果展</t>
  </si>
  <si>
    <t>社員:10人
非社員:46人</t>
  </si>
  <si>
    <t>101/3/25~4/4;活二海報區</t>
  </si>
  <si>
    <t xml:space="preserve">檢討及建議 </t>
  </si>
  <si>
    <t>合計</t>
  </si>
  <si>
    <t>具體執行成效</t>
  </si>
  <si>
    <t>辦理時間及地點</t>
  </si>
  <si>
    <t>檢討及建議</t>
  </si>
  <si>
    <t>101學年度第一學期
美工社創意手牽手美工九校聯盟</t>
  </si>
  <si>
    <t>學生:60人
教職員工:6人</t>
  </si>
  <si>
    <t>101/10/10;交通大學</t>
  </si>
  <si>
    <t>社員:8人
學生:70人
教師:10人</t>
  </si>
  <si>
    <t>101/12/2;台北市立教育大學</t>
  </si>
  <si>
    <t>欣賞他校社團作品並發揮創意去介紹主題，獲得許多收穫，且藉由專業講師講評與鼓勵，對於創意設計有更多更豐富的想像，也鼓勵社員多做作品並參展；經費審核過程中沒有估測好人數</t>
  </si>
  <si>
    <t>透過溜冰運動，除了訓練體能有助感情的聯繫，更能凝聚社員的向心力；因適逢期中考週，有些人不能來，應找大家有空的時間出去</t>
  </si>
  <si>
    <t>101學年度第1學期
藝文活動-盧雷隆爵士樂團</t>
  </si>
  <si>
    <t>學生:人</t>
  </si>
  <si>
    <t>101/10/17;國際會議廳</t>
  </si>
  <si>
    <t>101學年度第一學期
曉韻合唱團曉韻之夜</t>
  </si>
  <si>
    <t>社員:35人
非社員:10人</t>
  </si>
  <si>
    <t>101/11/3;活動中心B1廣場</t>
  </si>
  <si>
    <t>有許多大5、大6的學長姐回來，因為設計活動成功，所以大家玩的很愉快！也藉此機會讓學長做個傳承，分享了很多經驗！活動當下無法掌控所有人員，應該先彩排多次，讓大家清楚自己的工作</t>
  </si>
  <si>
    <t>100學年度第二學期
狗醫師社期初社大及社團慶生</t>
  </si>
  <si>
    <t>社員:33人</t>
  </si>
  <si>
    <t>100學年度第二學期
櫻社期初社大</t>
  </si>
  <si>
    <t>社員:4人
非社員:7人</t>
  </si>
  <si>
    <t>101/3/26;E0205</t>
  </si>
  <si>
    <t>100學年度第二學期
易經研究社期初社大</t>
  </si>
  <si>
    <t>社員:8人
非社員:2人</t>
  </si>
  <si>
    <t>101/3/26;E0209</t>
  </si>
  <si>
    <t>養生保健常識展覽人數比預期高，藥膳、藥鋪、書鋪反應熱烈，中醫之夜十分成功；海報展宣傳方式還須改進，烹飪器具管理有待加強</t>
  </si>
  <si>
    <t>100學年度第二學期
資管系系運</t>
  </si>
  <si>
    <t>校內:60人
校外:120人</t>
  </si>
  <si>
    <t>101/4/28~4/29;活三、活一薄膜球場、羽球室、桌球室</t>
  </si>
  <si>
    <t>因為有了此活動，讓在校生和畢業學長姐們的球技與感情有更進一步的認識。系運不僅僅系上的運動會，更是最佳分享和吸取職場經驗的好時刻；在校生幫忙人數略顯不足，導致有些比賽無法順利開始，動線規畫不佳，導致學長姐跑錯場地比賽，參賽人員還是有遲到的現象，因而賽程表的時間延後了一個小時。</t>
  </si>
  <si>
    <t>100學年度第2學期
第二次社團協調會</t>
  </si>
  <si>
    <t>101/3/27；第一醫學大樓M301教室</t>
  </si>
  <si>
    <t>100學年度第2學期
第三次社團協調會</t>
  </si>
  <si>
    <t>101/2/21;活二表演廳</t>
  </si>
  <si>
    <t>101/5/8；活二表演廳</t>
  </si>
  <si>
    <t>學生:77人</t>
  </si>
  <si>
    <t>報告事項:1.5/26(六)社團整潔比賽暨社團總評鑑 2.核心能力、社團百分百計畫、志工時數認證及深耕學園:配合上述計畫內容，請社團因應活動類型繳交相對應之簽到表　３。第三次社團協調會日期:5/8(二)17:30~19:30;活二表演廳。</t>
  </si>
  <si>
    <t>報告事項:1.5/26(六)100學年度社團總評鑑暨社團幹部交接典禮 2.6/1(五)社團幹部獎勵:請提醒輔導老師提報 3. 6/2(六)畢業典禮-系學會暨社團歡送 4.社團行政事務-社團幹部交接 5. 6/29(五)前社團可推薦績優社團輔導老師 6.6/29(五)前繳交100學年度第二學期社團社課指導老師費 7. 5/16~6/29前上網寫101年度第一學期經費申請 8. 9/18(二)晚間1730~1900 101學年度第一學期第一次社團協調會。</t>
  </si>
  <si>
    <t xml:space="preserve"> </t>
  </si>
  <si>
    <t>101/4/28~4/29;
高雄醫學大學</t>
  </si>
  <si>
    <t>四校呼吸治療學系的學生藉由這次運動競賽的機會，認識了許多別校同系的同學，可互相交流學業上的資訊，對未來進入職場亦有幫助；也因為這次機會，可以看到高醫系學會分配工作的狀況，從中學到了很多，相信明年大呼盃可以辦的更好。</t>
  </si>
  <si>
    <t>社員:59人</t>
  </si>
  <si>
    <t xml:space="preserve"> 本次「社團幹部研習營」活動，主要在傳授學生社團行政事務、企畫書撰寫等基礎性課程，目的在培養社團幹部「團隊經營」與「人際溝通」的基本素養；因此，對於幹部的觀念建立與領導力的養成，具有實質效果，課程中邀請中華康輔教育推廣協會講師、救國團探索教育中心講師群、社團學長姐及課外組老師分別授課：
    第一階段：(1)活動申請行政流程；(2)社團經營與活動企劃；(3)社團(系學會)組織管理技巧；(4)其他實用課程：包含活動場地、器材借用規範、財務管理及經費核銷原則、社團網頁建立、活動E化流程等，讓學員對社團實務有所了解，大幅提昇社團幹部能力與素質。
    第二階段：委由救國團探索教育中心專任資深講師帶領，讓學員對社團幹部訓練課程有所助益，尤以領導、團隊、組織經營、人際溝通等技巧，課程安排結合室內、戶外場地，搭配各種專業、新穎之教材設施，以激發學員好奇心與主動學習的能量。</t>
  </si>
  <si>
    <t>100學年度第二學期
學生會-豐知谷夏令營服務員訓練</t>
  </si>
  <si>
    <t>101/6/27;第二醫學大樓第二會議廳</t>
  </si>
  <si>
    <t>101/6/22; 
活二表演廳</t>
  </si>
  <si>
    <t>師長: 13人
學生:135人</t>
  </si>
  <si>
    <t>本次授旗典禮參與情況踴躍，典禮舉辦目的是要讓服務員凝聚各隊的精神，經由校長與學務長的授旗激發各隊的榮譽感及使命感，在短短半小時的活動中凝聚隊員們的向心力，最後祝福所有服務隊活動圓滿成功</t>
  </si>
  <si>
    <t>100學年度第二學期
長庚大學101年暑假服務隊授旗典禮</t>
  </si>
  <si>
    <t>100學年度第二學期管樂社校外音樂會</t>
  </si>
  <si>
    <t>社員:60人;</t>
  </si>
  <si>
    <t>101/4/6；蘆洲功學社</t>
  </si>
  <si>
    <t>整場音樂會又七首樂曲加上三首安可曲，為時九十分鐘，觀眾人數近兩百人，現場座無虛席，更廣受觀眾讚賞演奏水準及創意巧思，被公認為長庚管樂團近年最成功音樂會之ㄧ；這次活動近乎完美落幕，然在音樂會前無法尋覓適合的練習場地空間，不只影響練習效果，對團員士氣也大受打擊。</t>
  </si>
  <si>
    <t>F40162教育部</t>
  </si>
  <si>
    <t>100學年度第2學期
蒲公英壽山戲劇團</t>
  </si>
  <si>
    <t>100學年度第2學期
蒲公英國小課輔團</t>
  </si>
  <si>
    <t>FC0166</t>
  </si>
  <si>
    <t>F50101(819元)、F60081(22279元)</t>
  </si>
  <si>
    <t>100學年度第2學期
鄉語衛教工作隊暑假出隊--收拾房子</t>
  </si>
  <si>
    <t>100學年度第二學期
崇青社讀經班志工服務</t>
  </si>
  <si>
    <t>社員:9人</t>
  </si>
  <si>
    <t>101/3/16~5/22</t>
  </si>
  <si>
    <t>透過讀經讓小孩子學習許多前人的智慧與做人處事的道理，也讓志工伙伴、兒童家長及更多人了解到讓小孩子閱讀並朗誦經書是一種很好的啟蒙；志工伙伴們在帶讀時要更大聲並注意不專心的孩童且適當提醒．</t>
  </si>
  <si>
    <t>100學年度第二學期
蒲公英工作隊糖尿病兒童夏令營</t>
  </si>
  <si>
    <t>社員:20人</t>
  </si>
  <si>
    <t>101/7/14~16；東勢林場</t>
  </si>
  <si>
    <t>100學年度第2學期
蒲公英工作隊糖尿病兒童夏令營</t>
  </si>
  <si>
    <t>整體感覺不錯，大家在遊戲時都很投入；活動與活動之間讓大一等有點久，時間上要再注意。</t>
  </si>
  <si>
    <t>101學年度第一學期
熱音社熱音營</t>
  </si>
  <si>
    <t>101學年度第一學期
口琴社口琴週</t>
  </si>
  <si>
    <t>社員:6人，非社員:150人</t>
  </si>
  <si>
    <t>101/10/29~2012/11/7；圖書館一樓科學人文專區</t>
  </si>
  <si>
    <t>101學年度第一學期
熱舞社北區舞展</t>
  </si>
  <si>
    <t>社團活動</t>
  </si>
  <si>
    <t>系週迎新</t>
  </si>
  <si>
    <t>創意啦啦</t>
  </si>
  <si>
    <t>美工社獲得最佳單元創意第一名、最佳社園作品第一名、鬼斧神工獎(聯展作品完整度最高)!!；首展舞台表演時可做更多練習，將動態表演活動做更豐富的包裝設計，能夠增加更多得獎機會。</t>
  </si>
  <si>
    <t>100學年度第二學期
手作社社團校外上課活動</t>
  </si>
  <si>
    <t>社員：16人 　　</t>
  </si>
  <si>
    <t>101/3/17;台北小熊媽媽手工藝品店</t>
  </si>
  <si>
    <t>100學年度第一學期
蒲公英工作隊寒假服務隊(當航海王遇上名偵探柯南之冒險營隊)</t>
  </si>
  <si>
    <t>101/1/18~1/20;南投縣忠信國小</t>
  </si>
  <si>
    <t>社員:24人</t>
  </si>
  <si>
    <t>社員:6人</t>
  </si>
  <si>
    <t>100學年度第二學期
綠野社世界地球日海報展</t>
  </si>
  <si>
    <t>社員:10人
非社員:21人
教師:1人</t>
  </si>
  <si>
    <t>101/4/14~4/20;活二海報展</t>
  </si>
  <si>
    <t>101學年度第一學期
學生會期初社大</t>
  </si>
  <si>
    <t>101/9/24;E0214</t>
  </si>
  <si>
    <t>100學年度第二學期
竹友會竹塹週</t>
  </si>
  <si>
    <t>101/5/14~5/18;活ㄧ擺攤區</t>
  </si>
  <si>
    <t>12</t>
  </si>
  <si>
    <t>100學年度第二學期
護理系系學會護理週暨傳光加冠典禮</t>
  </si>
  <si>
    <t>學生:300人</t>
  </si>
  <si>
    <t>101/4/30~5/11;活一擺攤處及活二表演廳</t>
  </si>
  <si>
    <t>6</t>
  </si>
  <si>
    <t>配合款
支應</t>
  </si>
  <si>
    <t>15</t>
  </si>
  <si>
    <t>100學年度第二學期
蒲公英工作隊期初社大</t>
  </si>
  <si>
    <t>學生:58人;
教職員:2人</t>
  </si>
  <si>
    <t>學生:77人;
教職員:3人</t>
  </si>
  <si>
    <t>101/3/8活二動態展示廳</t>
  </si>
  <si>
    <t>藉由活動招攬更多喜歡攝影的新生，讓新生對於本社團有初步的認識，這次活動很成功，招到比預期更多的新生，對於社團未來的發展更有利；需檢討人數方面的考量，因來的人數超過估計，導致座位有些不足</t>
  </si>
  <si>
    <t>101學年度第一學期
吉他社期初社大</t>
  </si>
  <si>
    <t>社員:19人
非社員:138人</t>
  </si>
  <si>
    <t>101/9/24~9/25;活三內廣場</t>
  </si>
  <si>
    <t>讓新生認識吉他社，介紹一整學期的活動及招生資訊，效果不錯，觀眾很多；器材的工作分配沒有做好，pa燈架設的位置不洽當</t>
  </si>
  <si>
    <t>101學年度第一學期
鋼琴社期初社大</t>
  </si>
  <si>
    <t>校內:24人</t>
  </si>
  <si>
    <t>101/9/25;
庚心廣場</t>
  </si>
  <si>
    <t>101學年度第一學期
中友會期初社大</t>
  </si>
  <si>
    <t>社員:67人
教職員工:1人</t>
  </si>
  <si>
    <t>101/9/24;
活二動態展覽室</t>
  </si>
  <si>
    <t>101學年度第一學期
弦樂社鋼琴社期末成發</t>
  </si>
  <si>
    <t>學生:85人
教師:4人</t>
  </si>
  <si>
    <t>101/01/02;活二表演廳</t>
  </si>
  <si>
    <t>除了讓兩社社員能有更多交流外，也讓這次的成發呈現更不一樣的演出，像是小團的編制，社員要學習怎麼和別人約時間練習以及互相討論，達到更了解彼此的效果；這次在活動前規劃沒有注意到細節，對於分工也毫無頭緒，所以一開始做事的時候很亂，有很多東西都是當天才臨時準備，其實很大一部分就是分工不夠明確和效率不夠。</t>
  </si>
  <si>
    <t>101學年度第一學期
醫放系系學會
期初系大</t>
  </si>
  <si>
    <t>學生：103人</t>
  </si>
  <si>
    <t>101/10/8；活二動展</t>
  </si>
  <si>
    <t>101學年度第一學期
禪學社禪心週</t>
  </si>
  <si>
    <t>101/11/26~11/30；小麥前</t>
  </si>
  <si>
    <t>1.同學透過我們的分享更了解禪學社，也願意留下聯絡資料，來參與社團一些活動 2.同學們透過我們的分享更打破以往自我的思維，發現原來禪學社跟想像中的不一樣，所以同學願意來嘗試我們舉辦的活動；禪心週可以設計更多活動，或是食物買賣，可以吸引更多有緣人。</t>
  </si>
  <si>
    <t>101學年度第一學期
資訊社社團網頁建構競賽</t>
  </si>
  <si>
    <t>社員:12人</t>
  </si>
  <si>
    <t>101/9/28~102/1/18；電腦教室三</t>
  </si>
  <si>
    <t>101學年度第一學期
桌球社聖誕盃</t>
  </si>
  <si>
    <t>學生:32人</t>
  </si>
  <si>
    <t>102/1/3；活一桌球室</t>
  </si>
  <si>
    <t>1.促進各系同學的感情 2.培養團隊默契 3.藉由比賽切磋球技 ； 1.活動宣傳效率須提高 2.活動流程及時間調配需再加強 3.人員調配需得當。</t>
  </si>
  <si>
    <t>100學年度第二學期
綠野社養生村服務活動－壓花書籤</t>
  </si>
  <si>
    <t>社員:12人
非社員:16人</t>
  </si>
  <si>
    <t>101/4/7;養生文化村</t>
  </si>
  <si>
    <t>透過壓花書籤的製作與長輩互動，陪伴長輩的過程中使社員更了解社會服務的意義，藉由服務教育社員相關的知識及同理心；事前與單位之間協調要做好，材料準備時間不夠，需再仔細分工</t>
  </si>
  <si>
    <t>100學年度第二學期
桌球社社內盃</t>
  </si>
  <si>
    <t>101/3/27~3/29;桌球室</t>
  </si>
  <si>
    <t>社員:30人
非社員:30人
教師:10人</t>
  </si>
  <si>
    <t>101/4/9;圖書館</t>
  </si>
  <si>
    <t>吸引了人潮駐足，停下來觀看也注意到了校慶的相關活動，也為此校慶系列活動帶來特殊的宣傳效果；集合時間過長導致發生時間延誤，歌曲演唱還可加強，下次宜及早準備和算準時間，號召的表演人員稍嫌不足</t>
  </si>
  <si>
    <t>系學會創意才藝競賽一籌</t>
  </si>
  <si>
    <t>101/3/14</t>
  </si>
  <si>
    <t>100級康樂股長會議</t>
  </si>
  <si>
    <t>101學年度第1學期
社團輔導老師工作坊</t>
  </si>
  <si>
    <t>老師:87人
學生:77人</t>
  </si>
  <si>
    <t>101/9/13;第二醫學大樓C0101~C0110</t>
  </si>
  <si>
    <t>為落實社團輔導委員及輔導老師之專業督導功能，藉由本工作坊與學生社團共同研討活動之計畫、執行、檢查與改善作為，擬定年度計畫目標，以達「社團輔導老師與學生共同成長」之目的，俾利社團輔導工作愈見成效。預期效益：訓練思考創造能力、學習社團輔導策略、增進人際互動關係</t>
  </si>
  <si>
    <t>幹訓
活動</t>
  </si>
  <si>
    <t>20</t>
  </si>
  <si>
    <t>21</t>
  </si>
  <si>
    <t>22</t>
  </si>
  <si>
    <t>23</t>
  </si>
  <si>
    <t>101/9/17</t>
  </si>
  <si>
    <t>101-1教室清潔行前會議資料影印費(ZZ)</t>
  </si>
  <si>
    <t>101-1教室清潔行前會議餐費(JF)</t>
  </si>
  <si>
    <t>101/9/18</t>
  </si>
  <si>
    <t>教室清潔2、3月份前三名獎勵金(ZZ)</t>
  </si>
  <si>
    <t>教室清潔6月份前三名獎勵金(ZZ)</t>
  </si>
  <si>
    <t>101/9/18;活二表演廳</t>
  </si>
  <si>
    <t>報告事項:1.頒發100學年度社團總評鑑優良社團。2.本學期社團活動經費審核結果。3.社團網頁建構計畫。4.社團活動。5.例行社課。6.核心能力。7.深耕學園。8.社團百分百。9.課外組開課。10.社團重要訊息及校外活動資訊，請隨時注意。11.第二次社團協調會日期
討論事項:1.檢討社團迎新嘉年華會。2.社團例行上課教室分配。3.12月活動(表演廳)場地協調</t>
  </si>
  <si>
    <t>101學度第一學期
管樂團長庚中原中華三校養生村關懷音樂會暨行前集訓</t>
  </si>
  <si>
    <t>100學年度第二學期
崇德青年社暑假服務隊</t>
  </si>
  <si>
    <t>101/9/3~9/7</t>
  </si>
  <si>
    <t>社員:14人
非社員:4人</t>
  </si>
  <si>
    <t>101學年度第1學期
社會服務學習方案規劃與評估工作坊</t>
  </si>
  <si>
    <t>24</t>
  </si>
  <si>
    <t>101/9/20~9/21</t>
  </si>
  <si>
    <t>社會服務學習方案規劃與評估工作坊</t>
  </si>
  <si>
    <t>101/9/27</t>
  </si>
  <si>
    <t>課外組印章</t>
  </si>
  <si>
    <t>101/3/5;E0207</t>
  </si>
  <si>
    <t>三洋維士比集團</t>
  </si>
  <si>
    <t>吳尊賢基金會</t>
  </si>
  <si>
    <t>100學年度第一學期
雄屏會寒假返鄉服務</t>
  </si>
  <si>
    <t>100學年度第一學期
蘭友會寒假返鄉服務</t>
  </si>
  <si>
    <t>三清宮</t>
  </si>
  <si>
    <t>100學年度第二學期
綠野社期初社大-水果捲餅</t>
  </si>
  <si>
    <t>社員:13人
非社員:13人</t>
  </si>
  <si>
    <t>101/3/5;中藥實習教室</t>
  </si>
  <si>
    <t>參與2012全國大專院校學生會選舉事務研討會；與會人員對於選舉事務有相當程度的了解，並會在未來的學生會長選舉時派上用場．</t>
  </si>
  <si>
    <t>100學年度第二學期
管樂社中小學服務</t>
  </si>
  <si>
    <t>101/4/9~5/14;大埔國小</t>
  </si>
  <si>
    <t>重奏效果很好，小朋友很喜歡和他人一起演奏，也喜歡嘗試很多曲目，初學的小朋友在四周內也有一些程度的進步，希望在明年可以再精進，可以挑戰重奏；小朋友還是覺得基本練習無聊，該以甚麼樣的方式來教導基本練習還需要檢討．應該想一些比較有趣的方式來傳達出基本練習的重要．</t>
  </si>
  <si>
    <t>工商管理學系26人</t>
  </si>
  <si>
    <t>工業設計學系</t>
  </si>
  <si>
    <t>林口啟智學校社會關懷實作</t>
  </si>
  <si>
    <t>「社會關懷」課程</t>
  </si>
  <si>
    <t>醫管系</t>
  </si>
  <si>
    <t>醫學系</t>
  </si>
  <si>
    <t>醫學系「志工參與創意實作(一)」A組</t>
  </si>
  <si>
    <t>醫學系「志工參與創意實作(一)」B組</t>
  </si>
  <si>
    <t>4</t>
  </si>
  <si>
    <t>社員:60人</t>
  </si>
  <si>
    <t>101/4/10;活ㄧ薄膜籃球場</t>
  </si>
  <si>
    <t>增進長庚老師、學生的文藝氣息，各音樂的社團間互相交流學習、互助合作；場佈人員不足，彩排時間拖延導致開場時間拖延，沒有主持人，與PA沒事先溝通好，造成部份表演的音效配置不良</t>
  </si>
  <si>
    <t>5</t>
  </si>
  <si>
    <t>100學年度第二學期
魔術社校慶暨魔幻之夜表演</t>
  </si>
  <si>
    <t>學生:69人
教師:6人</t>
  </si>
  <si>
    <t>101/4/9;活二表演廳</t>
  </si>
  <si>
    <t>讓同學們對魔術有了更多的興趣，並配合校慶表演，使得校慶週的第一天就十分精采，讓大家對之後的表演有了更多的興趣；宣傳時間過短，有些同學沒有得知消息，場控還待加強</t>
  </si>
  <si>
    <t>6</t>
  </si>
  <si>
    <t>100學年度第二學期
資工系系學會系週</t>
  </si>
  <si>
    <t>101學年度第一學期
熱舞社期末成發</t>
  </si>
  <si>
    <t>學生:472人</t>
  </si>
  <si>
    <t>101/12/13~12/19;
活三體育館</t>
  </si>
  <si>
    <t>101學年度第一學期
學生會教育部101年全國大專校院學生領導幹部公民素養提升研討會</t>
  </si>
  <si>
    <t>學生:1人</t>
  </si>
  <si>
    <t>101/11/19;靜宜大 學</t>
  </si>
  <si>
    <t>社員:30人
非社員:26人</t>
  </si>
  <si>
    <t>101/12/13；教室</t>
  </si>
  <si>
    <t>這次我們實際邀請了26位新朋友來聆聽我們的分享會，good；這次大家比以往都要共心許多，沒有邀請到最多的新朋友一同共襄盛舉，下次一定會做得更好。</t>
  </si>
  <si>
    <t>101學年度第一學期
崇德青年社心境決定處境</t>
  </si>
  <si>
    <t>社員:5人
非社員:30人</t>
  </si>
  <si>
    <t>101/11/29；工六第二會議廳</t>
  </si>
  <si>
    <t>來聽演講的觀眾全部收穫滿滿，也給予我們許多回饋；事先宣傳不夠，可以採打寢機或是宿訪的方式增加互動性來吸引學生，時間點須謹慎選擇，不能與深耕活動衝突。</t>
  </si>
  <si>
    <t>101學年度第一學期
蘭友會湯圓及水餃大會</t>
  </si>
  <si>
    <t>101/12/17;小麥前</t>
  </si>
  <si>
    <t>服務活動</t>
  </si>
  <si>
    <t>101學年度第一學期
崇青社讀經班志工服務</t>
  </si>
  <si>
    <t>社員:10人</t>
  </si>
  <si>
    <t>101/9/28~12/21;校外社辦</t>
  </si>
  <si>
    <t>活動主要希望在小朋友還小時，培養他們專心，且在記憶力好的時候，能多記一些古人的經典及智慧，活動除了能幫助小朋友外，也能增進志工們的情感，因為沒有社課的關係，使得這種例行活動對社團更為重要；核銷部份有點複雜，下次應盡早處理</t>
  </si>
  <si>
    <t>101/10/2;
E0204</t>
  </si>
  <si>
    <t>42</t>
  </si>
  <si>
    <t>101學年度第一學期
護理系系學會
幹部訓練</t>
  </si>
  <si>
    <t>102/1/8:B1韻律教室</t>
  </si>
  <si>
    <t>幹部訓練營的目的為達到新任幹部之間水平交流，讓他們知道其他組的工作負責項目及甚系學會輔導老師及歷屆會長。這次時間掌握的很好體驗遊戲讓課程結束時間有點晚 ，希望下次體驗遊戲可以更精簡也達到凝聚效果。</t>
  </si>
  <si>
    <t>觀賞老師及長老的表演過後，社員對國術的套路中的步法及其他基本概念更加熟悉，也更了解自己所喜歡的套路，另外，活動中社員也與北醫友社及其他國術團體的人接觸，增加國術方面的交友圈；1.朝天闕是社上的大活動，決定時間前應讓社員知道預定時間，讓社員空出時間參與 2.練習時間應提早，最好在活動前三周就開始練習，讓社員有充裕的時間練習 3.事前工作準備繁多，宜將事情做適當分配增加效率。</t>
  </si>
  <si>
    <t>100學年度第二學期
網球社十二校聯賽</t>
  </si>
  <si>
    <t>101/4/29;中央大學</t>
  </si>
  <si>
    <t>藉由切磋球技而進步，並了解比賽氣氛，增強社員感情；由於賽前氣候不佳，缺乏練習，因此未晉級複賽，應更積極把握練習時間。</t>
  </si>
  <si>
    <t>100學年度第二學期
橋藝社輔大盃</t>
  </si>
  <si>
    <t>101/5/5~5/6;輔仁大學</t>
  </si>
  <si>
    <t>讓大一的社員了解本身對制度仍不熟悉，牌技上也有所提升，高年級的社員增進比賽經驗及實戰競叫的能力，即將代表國家去日本比賽的隊伍實力也得到進一步的提升；與對家在叫品上彼此仍不熟悉，而發生不少誤會，彼此應多加練習增進默契。</t>
  </si>
  <si>
    <t>101/5/5;長庚護理之家及養身文化村</t>
  </si>
  <si>
    <t>對團員而言，這是一個讓我們看到平時努力的成果時刻，也是一個讓我們將美好的音樂散撥出去的時光，為了這次演出團員們努力的練習，技巧更加精進，藉著這次演出多了上台磨練的機會，並從中培養信心自信，對觀眾而言替它們的周末假期帶來美好的時光，許多觀眾十分喜愛我們的音樂，我們獲得不少讚賞與掌聲；1.護理之家的演出時間上有拖延到，下次選曲時應注意曲子時間長度 2.護理之家的一兩首曲子對觀眾而言不是這麼而熟能詳，下次在選曲上需考量觀眾的接受度。</t>
  </si>
  <si>
    <t>100學年度第二學期
管樂社護理之家暨養身文化村關懷音樂會</t>
  </si>
  <si>
    <t>8</t>
  </si>
  <si>
    <t>100學年度第二學期
呼治系系學會呼吸之夜</t>
  </si>
  <si>
    <t>學生:105人
教師:2人</t>
  </si>
  <si>
    <t>101/5/2;活二表演廳</t>
  </si>
  <si>
    <t>由於我們是由大ㄧ大二系學會成員共同參與這個活動，因此在活動的籌備中，大大的拉近了大ㄧ大二的距離，經過合作之後，彼此更加熟悉了。在人力分配中有比較明顯的不足，檢討會中各組提出的問題，我們都加以記錄，希望在明年度的呼吸之夜，避免發生相同的問題。</t>
  </si>
  <si>
    <t>9</t>
  </si>
  <si>
    <t>社員：10人</t>
  </si>
  <si>
    <t>101/3/8;活一麥當勞前座位區</t>
  </si>
  <si>
    <t>大ㄧ學弟妹更熟悉社團的所有學長姐且社團更有凝聚力。</t>
  </si>
  <si>
    <t>100學年度第二學期
管樂社期初社大</t>
  </si>
  <si>
    <t>社員:32人
非社員:3人　</t>
  </si>
  <si>
    <t>101/3/7; E0202</t>
  </si>
  <si>
    <t>11</t>
  </si>
  <si>
    <t>100學年度第二學期
攝影社期初社大</t>
  </si>
  <si>
    <t>社員:20人
非社員:5人</t>
  </si>
  <si>
    <t>101/3/1;攝影棚</t>
  </si>
  <si>
    <t>促進社團氣氛並招收新社員。</t>
  </si>
  <si>
    <t>校內:80人</t>
  </si>
  <si>
    <t>101/3/14;小麥前</t>
  </si>
  <si>
    <t>100學年度第一學期
鄉語衛教工作隊教育刊物內容採集</t>
  </si>
  <si>
    <t>35</t>
  </si>
  <si>
    <t>101學年度第一學期
護理系系學會 護理系嘉年華</t>
  </si>
  <si>
    <t>101/11/24;
活一薄膜球場、
操場</t>
  </si>
  <si>
    <t>101學年度第一學期
吉他社 長庚之星</t>
  </si>
  <si>
    <t>社員:46人;
非社員:702人</t>
  </si>
  <si>
    <t>101/12/3、12/12</t>
  </si>
  <si>
    <t>這次擺攤淨賺約5000，我們都是純手工，薄利多銷，值得一提的是擺攤活動中大家互相幫忙，促進系上同學互助合作的能力十分可貴，此外，也學習與商家溝通議價等等社會適應能力，衡量損益十分有趣；1.中午擺攤的時間要再做協調，導致有些混亂 2.督導不週的問題，因無故缺席導致人手不足，現場混亂的狀況，應提醒值班人員，並告知工作的重要性，確保活動順利完成。</t>
  </si>
  <si>
    <t>此比賽提供同學一個舞台讓大家自由地發揮歌喉，並邀請專業的評審告訴大家各人的缺點讓大家精益求精，培養讀書之外的專業技能，自娛娛人。除了讓同學發覺自己的專長，他們與其伴奏之間的搭配更加深了他們之間的感情，促進人際關係的發展，而創作組的發想則可培養多方思考的能力；1.決賽時檢錄處的擺放位置較恰當 2.器材在初賽時未進入狀況，決賽ok，大家要互相提醒借器材，器材組的便當跟水不可少 3.操作PPT的人要全神貫注 4.主持要提醒參賽者檢錄及得獎者簽名，平常應多磨練，可再多準備一點 4.要有2~3人接待評審並確認評審的交通方式。</t>
  </si>
  <si>
    <t>101學年度第一學期
醫學系系學會 醫學週</t>
  </si>
  <si>
    <t>101/12/24~101/12/28</t>
  </si>
  <si>
    <t>這次藉由分組競賽的方式進行活動，讓同學們玩得更開心，也幾乎都有參與到活動；整體而言比前幾次的活動更進步了！；在點心的準備上可以事先做相關的詢問，如此才能讓同學們更滿意；也要再記得提早準備些小獎品，能使活動更熱烈。</t>
  </si>
  <si>
    <t>社員:5人
非社員:2人</t>
  </si>
  <si>
    <t>100/12/17~12/18;復興鄉奎輝村</t>
  </si>
  <si>
    <t>和教會的主要幹部聯繫更緊密，並且了解教會的情況，臥室和活動場地的整理工作完成，讓小朋友主動在圖書室看書，聯絡彼此感情；晚上沒開檢討和細流會，導致隔天行程混亂，事前聯絡不周，導致上山交通出狀況</t>
  </si>
  <si>
    <t>100學年度第一學期
春暉社寒假服務</t>
  </si>
  <si>
    <t>101/1/18~1/20；苗栗南埔國小</t>
  </si>
  <si>
    <t>F20034吳尊賢</t>
  </si>
  <si>
    <t>F10114吳尊賢</t>
  </si>
  <si>
    <t>F10069天后宮</t>
  </si>
  <si>
    <t>FC0074普賢</t>
  </si>
  <si>
    <t>F30047龍山寺</t>
  </si>
  <si>
    <t>青輔會</t>
  </si>
  <si>
    <t>100學年度第二學期
蒲公英工作隊糖暑假服務隊(追夢2號)</t>
  </si>
  <si>
    <t>100學年度第二學期
蒲公英工作隊糖暑假服務隊(追夢1號)</t>
  </si>
  <si>
    <t>101/7/2~5；花蓮豐裡國小</t>
  </si>
  <si>
    <t>101/7/2~5；花蓮太巴塱國小</t>
  </si>
  <si>
    <t>100學年度第二學期
物治系
腦性麻痺兒童親子成長營</t>
  </si>
  <si>
    <t>頂尖計畫</t>
  </si>
  <si>
    <t>社員:65人</t>
  </si>
  <si>
    <t>101/9/15~9/16;
養生文化村</t>
  </si>
  <si>
    <t>服務活動</t>
  </si>
  <si>
    <t>101學年度第一學期
職治系系學會關懷志工活動</t>
  </si>
  <si>
    <t>學生:51人</t>
  </si>
  <si>
    <t>101/11/17;景仁教養院</t>
  </si>
  <si>
    <t>101學年度第一學期
卡漫社專題演講</t>
  </si>
  <si>
    <t>社員:7人
非社員:2人</t>
  </si>
  <si>
    <t>101/12/5;第二醫第二會議室</t>
  </si>
  <si>
    <t>這次活動請到館主老師來演說，簡介漫畫界許多不為人知的小秘密，藉由活動讓大家更了解卡漫文創產業，讓社員對漫畫界有更深的了解；因活動適逢期中考，以致宣傳不周，工作分配也出問題，團隊合作有待改進</t>
  </si>
  <si>
    <t>101學年度第一學期
國樂社高手觀摩</t>
  </si>
  <si>
    <t>社員:15人
學生:30人</t>
  </si>
  <si>
    <t>101/11/29;活三廣場</t>
  </si>
  <si>
    <t>藉由活動來提升社員的表演水準，增進大家的琴技，並在聖誕節前夕特別安排相關曲目來響應聖誕節的氣氛，以開放的場地能夠讓全校師生近距離接觸國樂社，更認識國樂社，表演也得到許多不錯的迴響；器材準備不周全，以致有部份演出者看不太清楚，場地回聲效果太強，以後需再做更動</t>
  </si>
  <si>
    <t>4</t>
  </si>
  <si>
    <t>9月課外組</t>
  </si>
  <si>
    <t>辦理時間</t>
  </si>
  <si>
    <t>金額</t>
  </si>
  <si>
    <t>101/3/13</t>
  </si>
  <si>
    <t>101學年度第一學期
空手道社威任盃</t>
  </si>
  <si>
    <t>社員:9人
非社員:6人</t>
  </si>
  <si>
    <t>101/11/4;台北市立建國中學</t>
  </si>
  <si>
    <t>因為七點半就要報到，我們必須準時並很早起床，但還是有人遲到，應提早集合時間警惕大家；蔡易倫：大專社會男子組個人型第三名、個人對打第三名；陳雅欣：大專社會女子組個人型第二名、個人對打第三名。</t>
  </si>
  <si>
    <t>學員們能有機會親身體會到樂山療養院住民們的日常生活以及相處，更增加對身心障礙者的同理心，同時藉由狗醫師的服務，不僅讓學員們有機會了解不同於志工的服務方式，過程中協助服務的進行及住民的互動能夠增進學員們服務學習的經驗與機會，與當地志工的合作也讓學員們更深刻的了解到服務的真諦；此次服務大致上算順利，然而事後檢討，幹部們認為樂山療養院的服務，因要關懷的是身心狀況較特殊的住民，第一次參與活動的學員可能會有不知道該如何服務的無力感，因此我們認為應該加強在活動前對服務活動以及樂山療養院該機構的介紹並邀請參加過的學長姐回來介紹自身經驗，幫助學員們在服務前有良好的心理建設。</t>
  </si>
  <si>
    <t>讓學弟妹彼此更熟識，也讓他們有上台表演的經驗，並在遊戲中學到團隊合作、互相體貼的重要，培養彼此默契，能在遊戲過程中互相扶持、一起思考並解決問題；要多預估上車時間，場地沒有先開門造成活動延遲</t>
  </si>
  <si>
    <t>學生:195人
教師:5人</t>
  </si>
  <si>
    <t>101/4/23~5/4;活一擺攤區、小麥區、活二表演廳</t>
  </si>
  <si>
    <t>藉由活動讓大家能夠了解化材系在學校扮演的角色及地位，增進系上知名度，促進系上團結發展；宣傳不周，人力分配不均</t>
  </si>
  <si>
    <t>11</t>
  </si>
  <si>
    <t>100學年度第二學期
曉韻合唱團第35屆全國醫學院校合唱觀摩會</t>
  </si>
  <si>
    <t>社員:50人</t>
  </si>
  <si>
    <t>101/5/5~5/6;國防醫學大學</t>
  </si>
  <si>
    <t>藉由這次出遊提升社團的凝聚力，並放鬆自己，釋放壓力，聆聽不同學校合唱團的音樂風格讓學弟妹開闊眼界，了解合唱世界的浩瀚、曲風的多元、同樣曲子亦有不同詮釋，讓大家開拓視野；曲目決定太晚，導致練習較為密集，住宿及遊覽車路線太晚決定</t>
  </si>
  <si>
    <t>100學年度第二學期
醫管系醫管週</t>
  </si>
  <si>
    <t>101/5/7~5/11;
活一擺攤處A</t>
  </si>
  <si>
    <t>販售商品銷量不錯，大家不分年級互助合作，感情更融洽，一心為系上努力；商品單日銷售量難預估，排班人員配置問題，宣傳效果有限。</t>
  </si>
  <si>
    <t>社員:22人</t>
  </si>
  <si>
    <t>101/4/7~4/8,5/5~5/6;弘化懷幼院</t>
  </si>
  <si>
    <t>與小朋友的陪伴中教導他們品教，讓他們更知道付出努力實踐夢想，在營隊中學習到互助合作，並勇於發表自己的感受與想法；這次營隊有別於一般營隊，對象是育幼院小朋友，我們大多時間都在陪小朋友，在陪伴的過程傳達我們想要傳達的東西，不過卻有一點難度，過程中也發現一些問題，我們需要思考如何在陪伴中帶給小朋友東西及想帶給他們什麼，把ㄧ些小朋友的問題記下來，以後再來可以多從這些問題著手</t>
  </si>
  <si>
    <t>100學年度第二學期
蒲公英工作隊期中營</t>
  </si>
  <si>
    <t>100學年度第二學期
圍棋社大專盃圍棋賽</t>
  </si>
  <si>
    <t>101/5/5~5/6;劍潭海外青年活動中心</t>
  </si>
  <si>
    <t>1.與校外好手切磋棋藝。2.結識校外棋友。3.凝聚社員感情。:本次活動相當順利。</t>
  </si>
  <si>
    <t>整體發展</t>
  </si>
  <si>
    <t>學務處經費具體執行成效報告表</t>
  </si>
  <si>
    <t>吳尊賢文教基金會</t>
  </si>
  <si>
    <t>學生:44人
教師:1人</t>
  </si>
  <si>
    <t>101/6/2~6/3;蘊德樓交誼廳</t>
  </si>
  <si>
    <t>101/2/21；E0208</t>
  </si>
  <si>
    <t>100學年度第1學期
生醫系系學會生科盃</t>
  </si>
  <si>
    <t>社員:96人</t>
  </si>
  <si>
    <t>101/1/17~1/19；交通大學</t>
  </si>
  <si>
    <t>社員:41人</t>
  </si>
  <si>
    <t>100學年度第2學期
生技系系學會國技盃</t>
  </si>
  <si>
    <t>101/2/15~2/17；台灣大學</t>
  </si>
  <si>
    <t>100學年度第二學期
空手道社聯合防身營</t>
  </si>
  <si>
    <t>社員:39人
非社員:8人</t>
  </si>
  <si>
    <t>101/3/29;活ㄧ技擊室</t>
  </si>
  <si>
    <t>活動中我們不但學習到如何破解敵人的攻擊、搶奪及騷擾，也學會基本的防身招數，經過練習，彼此更熟練攻擊的技巧，我們也藉由觀賞其他社團的武術，了解他人的優點跟自己的不足；1.活動開場時由於進場時間不一，有點凌亂。2.沒事先安排行前工作。3.與老師協調時間有些出入，拖了些時間。4.各社團表演時間長度不一。5.最後散場應該統一。</t>
  </si>
  <si>
    <t>100學年度第二學期
手作社手作週</t>
  </si>
  <si>
    <t>社員:10人
非社員:2人　</t>
  </si>
  <si>
    <t>101/3/26~3/30;活ㄧ擺攤區、中醫實習教室</t>
  </si>
  <si>
    <t>社員:150人</t>
  </si>
  <si>
    <t>101/3/7; 第一醫10F生醫系辦</t>
  </si>
  <si>
    <t>100學年度第二學期
南友會期初社大</t>
  </si>
  <si>
    <t>101/3/1; E0210</t>
  </si>
  <si>
    <t>中場表演相當精采熱鬧，社員間彼此更靠近，而社團指導老師親臨參與更是令人感動，南友會因為本次活動而變的更團結；下次場地應提早預借三十分鐘，避免Ｅ化系統打不開造成活動延誤。團購晚餐利用網路社團調查，少了幾位社員的份量，下次應該換個調查方式或多訂幾份，才不會造成社員沒東西吃的情況。</t>
  </si>
  <si>
    <t>100學年度第二學期
嘉雲會期初社大</t>
  </si>
  <si>
    <t>100學年度第二學期
彰友會期初社大</t>
  </si>
  <si>
    <t>社員:56人</t>
  </si>
  <si>
    <t>101/3/7; E0201</t>
  </si>
  <si>
    <t>透過活動，彰友會所有社員彼此更加熟絡，更有凝聚力；活動時間要再抓準確一點。Ｅ化無法使用，投影機要事前借。團康遊戲的場控可以更好。</t>
  </si>
  <si>
    <t>101/3/7; 工院六樓會議廳外面</t>
  </si>
  <si>
    <t>社員:7人</t>
  </si>
  <si>
    <t>101/3/17;弘光科技大學</t>
  </si>
  <si>
    <t>增加社員對比賽的經驗，並獲得了ㄧ面金牌，為校爭光；需針對個人對練的弱點作加強訓練</t>
  </si>
  <si>
    <t>很多社員及非社員都充分了解保護環境的重要性，也知道簡單飲食對身體的好處。另一方面我們也透過本次的活動招收到少部分的新社員；對於材料的購買，在量的估計上並沒有非常準確，造成有一些食材不夠，但有部分食材卻買太多的窘境，這是值得我們去仔細評估的．還有在招收新成員方面，雖然本次的活動吸引到了新社員的加入，但仍有很多對植物動物有興趣的同學因為與一些重要的事情衝突而無法參加，希望下次訂時間時能夠選擇一個更多人適合的時間點，以吸引更多對綠野有愛的同學們參加。</t>
  </si>
  <si>
    <t>101學年度第一學期
狗醫師社期初社大</t>
  </si>
  <si>
    <t>101學年度第一學期
崇青社期初社大</t>
  </si>
  <si>
    <t>社員:27人</t>
  </si>
  <si>
    <t>100學年度第一學期
國醫社第14屆寒假服務</t>
  </si>
  <si>
    <t>101學年度第一學期
學生會自治演講</t>
  </si>
  <si>
    <t>101/10/25;E0209</t>
  </si>
  <si>
    <t>101學年度第一學期
如來實證社期初大型分享會</t>
  </si>
  <si>
    <t>社員:51人
非社員:14人</t>
  </si>
  <si>
    <t>101/10/18;長庚科技大學</t>
  </si>
  <si>
    <t>101學年度第一學期
中醫系系學會藥鋪參訪</t>
  </si>
  <si>
    <t>社員:32人
教師:1人</t>
  </si>
  <si>
    <t>101/10/20;重慶堂中醫診所</t>
  </si>
  <si>
    <t>101學年度第一學期
化材系系學會期初系烤</t>
  </si>
  <si>
    <t>社員:90人</t>
  </si>
  <si>
    <t>101/10/13;長庚醫護社區</t>
  </si>
  <si>
    <t>1.團體精神2.互助3.與人溝通及相處的能力4.尊重環境；1.總召須提前將事情弄好，申請的單子等至少要在一周前完成2.系烤的流程有點亂，要改進3.烤肉比較沒有跟大一有互動。</t>
  </si>
  <si>
    <t>101/9/20;
活一小麥前廣場</t>
  </si>
  <si>
    <t>101/10/2;
活二動展</t>
  </si>
  <si>
    <t>藉由社團介紹讓新生能夠認識南友會！並且把整學年的活動介紹給新生，團康活動則能帶動大家氣氛，使新生更加活絡也促進彼此交流，最後介紹本學期南友會的重點活動返鄉服務，給新生一個最明確的目標；1.當天新生很多系上有事所以提早走，下次可再協調時間 2.活動有些小錯誤，跑流時就要注意到這些問題並解決　3.籌會的出席率不高，要跟大家說明籌會的重要性，並盡量排定大家都可以的時間。</t>
  </si>
  <si>
    <t>101學年度第一學期
南友會期初社大</t>
  </si>
  <si>
    <t>101學年度第一學期
曉韻合唱團分聲部大會</t>
  </si>
  <si>
    <t>社員:35人</t>
  </si>
  <si>
    <t>101/9/19;
管院八樓</t>
  </si>
  <si>
    <t>有招收到所預期的人數，且學弟妹的反應熱絡；來的學弟妹太集中於同一科系而且很多系都沒有來參加，可能在宣傳時不夠平均．</t>
  </si>
  <si>
    <t>傳票號碼</t>
  </si>
  <si>
    <t>整體發展經常門
支應</t>
  </si>
  <si>
    <t>合計</t>
  </si>
  <si>
    <t>3</t>
  </si>
  <si>
    <t>100學年度第二學期
美工社期初社大</t>
  </si>
  <si>
    <t>101/2/21；E0202</t>
  </si>
  <si>
    <t>100學年度第二學期
中友會期初社大</t>
  </si>
  <si>
    <t>社員:41人
非社員:5人
教師:1人</t>
  </si>
  <si>
    <t>101/3/14;0208</t>
  </si>
  <si>
    <t>大ㄧ大二在經過一個寒假後本來有點陌生，但在期初後因為大家一起上台表演吃吃喝喝一起笑，大家的陌生感就不見了；大二大一間溝通不夠，有些活動流程沒跟大ㄧ說的很清楚，所以活動當天大ㄧ表演開始的時候有點混亂，器材的部分因為大二人數有限故在架設時拖到一些時間。</t>
  </si>
  <si>
    <t>100學年度第二學期
跆拳道社弘光盃</t>
  </si>
  <si>
    <t>讓大一的各位多認識彼此；準備時間過長，使活動時間有點耽誤到，下次要再提早準備以及告訴當天每位工作人員清楚的任務與流程。</t>
  </si>
  <si>
    <t>份數：1</t>
  </si>
  <si>
    <t>101/6/9;林口老街</t>
  </si>
  <si>
    <t>數十種中藥材辨認及拍照做成筆記，學員間彼此分享心得；人數太少，規模小，第一次辦活動不知道學校的行政程序，但是內容豐富，學到很多。</t>
  </si>
  <si>
    <t>類別</t>
  </si>
  <si>
    <t>社團活動</t>
  </si>
  <si>
    <t>系週迎新</t>
  </si>
  <si>
    <t>教室清潔4月份餐費($540*9天)(JF)</t>
  </si>
  <si>
    <t>100學年度第二學期
卡漫社期末成果海報展</t>
  </si>
  <si>
    <t>100學年度第二學期
管樂社管樂週</t>
  </si>
  <si>
    <t>學生:19人</t>
  </si>
  <si>
    <t>101/6/13~6/15</t>
  </si>
  <si>
    <t xml:space="preserve">社員:30人
</t>
  </si>
  <si>
    <t>報告事項:1.100學年度第1學期社團評鑑結果及社團辦公室整潔成績 2.本學期社團活動經費審核結果 3.社團活動 4.例行社課 5.核心能力、社團百分百計劃、志工時數認證及深耕學園 6.課外活動委員訪視 7.第二週(3/1前)有需要支社團請繳交社團行事曆、指導老師基本資料表及印鑑更換 8.全學年社團評鑑(5/28) 9.系學會創意才藝競賽第一次籌備會(3/6) 10.第二次社團協調會(3/27) 11.社團請隨時注意課外組BBS板及課外組網頁最新消息。</t>
  </si>
  <si>
    <t>101/11/11;台北小巨蛋</t>
  </si>
  <si>
    <t>101學年度第一學期
生醫系系學會迎新宿營</t>
  </si>
  <si>
    <t>學生:165人</t>
  </si>
  <si>
    <t>101/10/19~10/21;活三體育館、工六廣場、活一小麥區</t>
  </si>
  <si>
    <t>執行成效</t>
  </si>
  <si>
    <t>學生:60人</t>
  </si>
  <si>
    <t>99學年度第二學期
寒假服務隊授旗典禮</t>
  </si>
  <si>
    <t>101/4/30~5/4活一擺攤A區、活三外廣場</t>
  </si>
  <si>
    <t>社員:80人</t>
  </si>
  <si>
    <t>100學年度第二學期
呼治系系學會呼治週</t>
  </si>
  <si>
    <t>10</t>
  </si>
  <si>
    <t>100學年度第二學期
化材系系學會化材週</t>
  </si>
  <si>
    <t>100學年度第一學期
中友會返鄉服務</t>
  </si>
  <si>
    <t>25</t>
  </si>
  <si>
    <t>28</t>
  </si>
  <si>
    <t>100學年度第二學期
物治系期初系大</t>
  </si>
  <si>
    <t>100學年度第二學期
生醫系系運</t>
  </si>
  <si>
    <t>100學年度第二學期
生醫系期初社大</t>
  </si>
  <si>
    <t>社員:77人
教師:1人</t>
  </si>
  <si>
    <t>101/3/14;第二醫學大樓B1會議室三</t>
  </si>
  <si>
    <t>101/1/15;德明科技大學</t>
  </si>
  <si>
    <t>社員:110人  教職員:2人</t>
  </si>
  <si>
    <t>101/11/21:     活二表演廳</t>
  </si>
  <si>
    <t>使大一學弟妹能夠藉由學長姊的上台表演，進一步認識學長姊，促進了原本比較不熟的大一與大三大四之間彼此認識。請大家穿上制服是給大家在一次回味高中的機會為延續上一屆的作法。而此次內容除了沿用上屆新加入的制服日外，另外新增加了百萬大歌星，是本系系唱舉辦多年以來第一次創新的嘗試。評審陣容除了學生外，亦有老師-吳明忠老師的加入，以及第一個抽獎活動是由社團的指導老師-王國彬老師來抽出，顯示老師們對活動的支持。檢討:1.評審講評內容需要多變化，與主持人互動時未能帶動氣氛2.器材組：a.人數過少b.場復時器材組未將器材搬回。</t>
  </si>
  <si>
    <t>1-1-1-1-L</t>
  </si>
  <si>
    <t>社員:103人</t>
  </si>
  <si>
    <t>101/9/20;   E0101</t>
  </si>
  <si>
    <t>101學年度第一學期
登山社馬海樸富士山</t>
  </si>
  <si>
    <t>欣賞大自然風景，陶冶性情，培養堅忍不拔的毅力；新生裝備不齊全，出隊前領隊需檢查，太晚確定上山人數，導致行政事宜延遲，領隊未給留守人人員名單，迎新隊伍的領隊時間安排可更好</t>
  </si>
  <si>
    <t>101/10/13~10/14;南投縣馬海樸富士山</t>
  </si>
  <si>
    <t>101學年度第一學期
禪學社期初社大</t>
  </si>
  <si>
    <t>社員:18人
教師:1人</t>
  </si>
  <si>
    <t>101/10/10;技擊室</t>
  </si>
  <si>
    <t>社員更想自我超越，願意為社團付出，很開心能夠透過心靈地圖看到自己不敢面對的真實，更努力勇敢去突破與分享；時間沒有掌控好，主持人不小心把流程弄錯</t>
  </si>
  <si>
    <t>101學年度第一學期
管樂社管樂週暨二次招生</t>
  </si>
  <si>
    <t>101/10/8~10/12;活一擺攤處</t>
  </si>
  <si>
    <t>透過社團擺攤，吸引大家了解管樂社的活動、樂器，來看擺攤的人數可觀，販賣的商品幾乎銷售完畢，表演也很受歡迎，也有人來詢問活動；重奏表演準備匆促，要提早準備，海報和價目表的設計要改善，配色有點問題，排班要確實，負責人要督促工作人員提早準備食材</t>
  </si>
  <si>
    <t>101學年度第一學期
資管系系學會期初系大</t>
  </si>
  <si>
    <t>社員:138人
非社員:22人</t>
  </si>
  <si>
    <t>101/10/3;工六會議室</t>
  </si>
  <si>
    <t>社員:11人
教師:1人</t>
  </si>
  <si>
    <t>101/10/18;各大樓廁所</t>
  </si>
  <si>
    <t>經過寒訓集中練習和準備省賽，大家對於音樂能力或合唱的熱愛程度大幅提升，也因省賽使大家擁有上台比賽的經驗，且經由觀摩其他學校的演出，更有欲求進步的衝勁，因此在這次比賽中獲得第三名的成績，也提高了長庚的知名度；表演時在處理音樂層次可再更分明些，強弱對比可再加大，以顯現音樂張力</t>
  </si>
  <si>
    <t>100學年度第二學期
管樂社全國學生音樂比賽</t>
  </si>
  <si>
    <t>101/4/7~4/8;台北體育館</t>
  </si>
  <si>
    <t>讓隊員發揮平日練習的成果，並增加實戰經驗，與其他選手切磋，提升自己的能力與視野，比賽也有得獎，為校爭光</t>
  </si>
  <si>
    <t>此次評鑑為期兩天，參與的社團輔導老師與系學會幹部合力將佈置完成，並且在佈置後有許多學生以及評鑑委員參觀拍照，讓大家對長庚護理系有初步的印象，在3/24下午，由23屆護理系系學會會長接受評審的評鑑，在財務方面受到好評，3/25上午由24屆系學會幹部進行各校的觀摩和學習，過程中獲益良多；有些評鑑資料的組織結構不夠完整，評鑑資料夾需要統一，以求整齊，獎盃帶的不夠多，相機中有關評鑑觀摩的資料太少。大學校院組-自治性、綜合性績優社團獎。</t>
  </si>
  <si>
    <t>100學年度第二學期
化材系系學會大化工盃</t>
  </si>
  <si>
    <t>社員:104人</t>
  </si>
  <si>
    <t>101/4/7~4/8;
台灣大學</t>
  </si>
  <si>
    <t>此活動意義非凡，希望明年能更上ㄧ層樓；整體不錯，但是還有進步空間。</t>
  </si>
  <si>
    <t>100學年度第二學期
南友會府城週</t>
  </si>
  <si>
    <t>學生:78人</t>
  </si>
  <si>
    <t>101/3/26~4/6;活ㄧ擺攤區</t>
  </si>
  <si>
    <t>7</t>
  </si>
  <si>
    <t>101學年度第1學期
電子系系學會迎新宿營</t>
  </si>
  <si>
    <t>學生:132人</t>
  </si>
  <si>
    <t>藉由活動增進學弟妹間的感情，同時也使大二更加凝聚向心力，並明白每個人在活動上的分工很重要；場地協調不佳，導致有些場地變動及干擾現象，人力控管待加強，美宣人力短缺，工作人員對自己的職務和營隊運作沒有完全了解，應與廠商確認好餐點，避免認知的落差</t>
  </si>
  <si>
    <t>101/10/12~10/14;新北市合歡露營度假山莊</t>
  </si>
  <si>
    <t>101學年度第1學期
康樂股長會議</t>
  </si>
  <si>
    <t>101/11/26；活二會議室</t>
  </si>
  <si>
    <t>老師:2人
學生:20人</t>
  </si>
  <si>
    <t xml:space="preserve">101學年度第一學期
電子系系學會期初制服日
</t>
  </si>
  <si>
    <t>社員:246人</t>
  </si>
  <si>
    <t>101/9/26；活一小麥前座位</t>
  </si>
  <si>
    <t>101/5/26~5/27;中央大學</t>
  </si>
  <si>
    <t>第一天預賽採四取二晉級制，我們擊敗了北大及中華科大順利晉級複賽，複賽輸了銘傳很可惜，但也讓我們學到了很多，活動很順利；活動前未做好準備，簽呈未按時跑完，內容也不盡齊全，以後會更加注意</t>
  </si>
  <si>
    <t>約有20名新生參加；有器材卻不能使用，應先檢查器材．</t>
  </si>
  <si>
    <t>101學年度第1學期
中醫系系學會迎新宿營</t>
  </si>
  <si>
    <t>學生:97人</t>
  </si>
  <si>
    <t>101/9/13~9/15;宜蘭三富花園農場</t>
  </si>
  <si>
    <t>本次宿營主要目標:拉近新生之間距離、促進新生與學長姐情感。經過三天活動，對於彼此都更加熟悉，活動很順利，並也在遊戲中達到團隊合作的成效，最後一天「經驗傳承」更進一步讓新生與學長姐進行相互交流、溝通，使新生更加了解並熟悉未來大學與中醫系生活；需要檢討場地的選擇與臨機應變，由於第三天臨時下大雨，營區室內場較少，與他校營隊出現場地衝突或行進動線不便，之後活動可再事先做討論備案</t>
  </si>
  <si>
    <t>101學年度第一學期
資訊社期初社大</t>
  </si>
  <si>
    <t>社員:10人
非社員:10人
教師:1人</t>
  </si>
  <si>
    <t>101/9/19;E0208</t>
  </si>
  <si>
    <t>向新生講解本社團成立目標及宗旨，介紹本學期的活動和課程，利用團康活動讓新生們互相認識；下次應提早借投影機，宣傳不夠，人數偏少，希望幹部們的參與度更高</t>
  </si>
  <si>
    <t>101學年度第一學期
中醫系系學會期初系大</t>
  </si>
  <si>
    <t>社員:150人
教師:2人</t>
  </si>
  <si>
    <t>營隊的目的是想指引小孩子正確方向，走對的路，開發無限的潛能，讓他們發現自己的好，找到自己的價值，我們將衛生教育及品格教育藉由遊戲方式，讓小朋友能快速學習，這次沒有將他們做分組，希望能讓高年級小朋友引導幫助低年級小朋友，彼此互助，讓大家在活動中學到很多經驗；因為沒有將小朋友分組，第一天隊輔需要花很多時間去引導，沒有達成期望，運動會活動因為山地原住民的孩子充滿活力，玩遊戲較激烈而造成ㄧ兩個小孩受傷</t>
  </si>
  <si>
    <t>訓輔領域</t>
  </si>
  <si>
    <t>工作項目</t>
  </si>
  <si>
    <t>傳票日期</t>
  </si>
  <si>
    <t>傳票號碼</t>
  </si>
  <si>
    <t>合計</t>
  </si>
  <si>
    <t>具體執行成效</t>
  </si>
  <si>
    <t>參加對象
及人數</t>
  </si>
  <si>
    <t>辦理時間及地點</t>
  </si>
  <si>
    <t>檢討及建議</t>
  </si>
  <si>
    <t>頂尖計畫</t>
  </si>
  <si>
    <t>頂尖計畫</t>
  </si>
  <si>
    <t>100學年度第一學期
101年寒假授旗</t>
  </si>
  <si>
    <t>100學年度第一學期
羅卡達山地醫療工作隊寒假出隊</t>
  </si>
  <si>
    <t>社員:59人</t>
  </si>
  <si>
    <t>101/1/16~1/20;復興鄉</t>
  </si>
  <si>
    <t>藉由家訪傾聽原住民心聲，了解他們需求，盡其所能將我們能提供的資源、關懷帶去山上，即使改變細微、緩慢，但我們仍會把握每ㄧ次服務的機會；山豬醫院的學生人數需提早確定，醫療箱計畫應有後續追蹤機制，討論、分享不可玩手機，總分享可分上、下半場，以免時間過長，車隊名單若修改要提早聯絡中隊長</t>
  </si>
  <si>
    <t>社員:7人
非社員:40人</t>
  </si>
  <si>
    <t>101/9/25;E0208</t>
  </si>
  <si>
    <t>社員:20人
非社員:40人
教師:3人</t>
  </si>
  <si>
    <t>101/10/8~10/9;庚心廣場、活二表演廳</t>
  </si>
  <si>
    <t>藉由活動認識大一新生，並讓他們彼此互相認識，選擇自己想要學的樂器，由學長姐教導此樂器並講解這學期規劃的課程，吸引大一新生加入熱音社，了解自己是否適合所選的樂器；工作人員沒有在崗位上，準備不夠周全，活動間沒有連上有點亂</t>
  </si>
  <si>
    <t>社員:29人</t>
  </si>
  <si>
    <t>101/2/5~2/12；綠島</t>
  </si>
  <si>
    <t>系週迎新</t>
  </si>
  <si>
    <t>101學年度第一學期
醫管系系學會
醫管機械迎新宿營</t>
  </si>
  <si>
    <t>學生:152人</t>
  </si>
  <si>
    <t>101/10/12~10/14;
新竹萊馥渡假村</t>
  </si>
  <si>
    <t>透過三天兩夜的各種活動使醫管機械大一大二更加認識了解．由大二學長姐帶領新生感受大學生活樂趣，同時也能在營隊活動的多元關卡中學習互相幫助、用心參與的精神；1.事前的活動流程應該再寫細一點 2.感性時間有點拖太長 3.工作分配要更完整點</t>
  </si>
  <si>
    <t>101學年度第一學期
物治系系學會
二系聯合迎新宿營</t>
  </si>
  <si>
    <t>學生:109人</t>
  </si>
  <si>
    <t>101/10/12~101/10/14</t>
  </si>
  <si>
    <t>藉由活動，使熱愛音樂的朋友可以透過比賽表現自己，也可以順便學習音樂知識；場勘時間要至少兩週，發給團長的資料也以電子檔為主，原始報名紙條統一收在總召那裡以免遺失</t>
  </si>
  <si>
    <t>評鑑資料保留完整，經驗傳承更能彰顯，學弟妹們積極認真參與，留下許多筆記與心得分享，看的出來收穫不少，本次獲得「特優獎」，為蒲公英創社以來在全國大專校院社團評鑑之最高榮譽，一方面為校爭光，一方面帶動社內氣氛，凝聚向心力，增加更多突破的動力；1.評鑑資料準備之籌備工作不夠完整，應多加分工。2.場佈應事前實際操作過，不至於現場才發現想像與實際有落差。3.應予學弟妹做更多引導與事前準備要求，才能有更明確更多的成長。4.攤位人員分配2~3人已足夠。5.傳承資料可使用sop標準作業流程更好。</t>
  </si>
  <si>
    <t>100學年度第二學期
國術社聯合功力評鑑大會</t>
  </si>
  <si>
    <t>社員:17人
教師:5人</t>
  </si>
  <si>
    <t>101/5/27;台北醫學大學</t>
  </si>
  <si>
    <t>1.評鑑資料，委員叮嚀要修正的地方記得要提醒下一屆，讓以後能更好。2社團期末送舊，可以由大三舉辦，大二輔助大一，讓彼此間的感情更好，沒有送舊的社團可以從下一屆開始舉辦。3.地域性社團在期初是否要舉辦共同性質活動? 期初怕牽扯到招生問題，所以考慮在之後可以一起舉辦。4.擺攤食物要注意衛生。5.各社團是否舉辦自己的幹訓?好像有點難實行-&gt;傾向不舉辦。6.下次若有合辦活動，透過一個總召(某個友會)去執行行政的任務，不要大家都申請，會不清楚誰來跑行政。7.下次開會時間:6/14(四)12:00學務處旁會議室，帶下任社長一同來開會，</t>
  </si>
  <si>
    <t>社團:79個</t>
  </si>
  <si>
    <t>101/5/26;活動中心</t>
  </si>
  <si>
    <t>100學年度第2學期
學生社團總評鑑、社辦整潔比賽暨幹部交接典禮</t>
  </si>
  <si>
    <t>100學年度第二學期
資工系系學會北資盃</t>
  </si>
  <si>
    <t>工作項目</t>
  </si>
  <si>
    <t>傳票日期</t>
  </si>
  <si>
    <t>101學年度第一學期
工管系系學會迎新宿營</t>
  </si>
  <si>
    <t>學生:120人</t>
  </si>
  <si>
    <t>101/10/5~10/7;美好有機生態教育農場</t>
  </si>
  <si>
    <t>在三天兩夜的營期中，學弟妹們認識了彼此以及學長姐，而且透過小隊競賽學習到團隊合作以及意見分歧的調解，並且在傳承中傳承工管的精神以及傳統。對於時間的掌握度太低，很多行程都大延誤，應該要嚴格掌握活動進行；與場地之間要溝通好並確定雙方之間沒有雜訊，才不會發生說好的場地結果活動開始後突然又不能使用；系學會的每個成員應該都要了解每個活動，而不是只有該項活動的負責人了解，這樣如果臨時找不到人才不會一團混亂</t>
  </si>
  <si>
    <t>□教育部學輔經費</t>
  </si>
  <si>
    <t>101學年度第一學期
慈青社心生活運動</t>
  </si>
  <si>
    <t>101/12/8;
元智大學網球場</t>
  </si>
  <si>
    <t>因天候不佳，只有比到一場，以6:1獲勝，剩餘比賽延期至寒假；會以這股優勢</t>
  </si>
  <si>
    <t>101/12/8;
政治大學</t>
  </si>
  <si>
    <t>101學年度第一學期
登山社 霞客羅賞楓之旅</t>
  </si>
  <si>
    <t>101/11/24~11/25;
新竹縣五峰鄉</t>
  </si>
  <si>
    <t>只有部分楓葉轉紅，由火紅的楓葉落葉鋪成的步道十分漂亮，白石吊橋景色壯觀，活動過程隊伍安全；1.確實實行審隊避免造成實際路程和預估行進時間落差 2.領隊在分配工作前要先確認幹部是否具備一定能力 3. 嚮導要確實讀熟紀錄避免來不及取水 4.出隊前先確認器材是否損壞並充電 5.採買和分配公裝的時間要分開一點 6. 盡量和留守聯絡讓其了解狀況 7.回程要先分配或想好整裝的工作避免場面過於混亂也較有效率</t>
  </si>
  <si>
    <t>100學年度第二學期
管樂社長庚醫院重奏關懷音樂會</t>
  </si>
  <si>
    <t>學生:30人</t>
  </si>
  <si>
    <t>101/5/25;長庚醫院兒童大樓</t>
  </si>
  <si>
    <t>100學年度第二學期
卡漫社卡漫週</t>
  </si>
  <si>
    <t>101/5/7~5/11;活ㄧ襬攤區、中醫大樓第二會議廳</t>
  </si>
  <si>
    <t>宣傳卡漫社的優點及特色，讓更多人了解動漫的領域並增進社員間的情感，比起去年的活動成果，這次進步許多，在各方面也做了不同的嘗試，例如：cosplay和演講，也確實建立了社員間的凝聚力；社員面對臨場狀況時的反應慢，有待加強，演講活動的宣傳需再思考如何能拓展出校外，擺攤的商品可以再做更好的討論與選擇</t>
  </si>
  <si>
    <t>100學年度第二學期
美工社志工服務-簡易美工教學(ㄧ)</t>
  </si>
  <si>
    <t>學生:25人
教師:3人</t>
  </si>
  <si>
    <t>101/5/10;南勢國小</t>
  </si>
  <si>
    <t>透過服務活動，除了讓小朋友學到如何設計卡片及杯墊，也讓志工們學習如何指導小朋友創作；大家有空堂的時間交集很少，導致許多社員想參加卻與上課時間衝突而不能參加，非常可惜，未來擬規劃增加不同時段的志工服務活動，希望讓每位社員都能有機會參與</t>
  </si>
  <si>
    <t>100學年度第二學期
竹友會期初社大</t>
  </si>
  <si>
    <t>101/3/19;E0207</t>
  </si>
  <si>
    <t>期初時間決定太晚，導致遇到系際盃賽，來的人比預期少，但是活動進行還蠻順利；決定時間需要再提前，確定好學校及各系活動，選擇衝突較少的時間。</t>
  </si>
  <si>
    <t>100學年度第二學期
合氣道社板橋盃</t>
  </si>
  <si>
    <t>101/4/15;板橋區體育館</t>
  </si>
  <si>
    <t>藉由活動與校外道友交流，了解己身技法之不足與檢討，觀摩他人技法拓展視野，本次活動順利，社員也獲得許多佳績，為校爭光</t>
  </si>
  <si>
    <t>101/5/13;南港運動中心</t>
  </si>
  <si>
    <t>100學年度第二學期
合氣道社青年盃</t>
  </si>
  <si>
    <t>給新生校外交流與表演的經驗，使社團社員更有凝聚力，讓全體社員於技法熟練度與眼界更為精進；技法熟練度有待加強，未能確實掌握表演時間，致使表演超出時限，下次應注意精確計時</t>
  </si>
  <si>
    <t>100學年度第二學期
國醫社中藥廠參訪</t>
  </si>
  <si>
    <t>101/4/7;順天堂藥廠台中廠</t>
  </si>
  <si>
    <t>101.03-101.06</t>
  </si>
  <si>
    <t>101.03-101.05</t>
  </si>
  <si>
    <t>「桃園弘化懷幼院暨大手牽小手彩繪機場捷運線」</t>
  </si>
  <si>
    <t>「林口高中樂齡學習中心暨大手牽小手彩繪機場捷運線」</t>
  </si>
  <si>
    <t>社員:14人   非社員:51人   教師:2人</t>
  </si>
  <si>
    <t>101/9/19 E0101</t>
  </si>
  <si>
    <t>使新生對社團有了初步的認識，進而認識校狗、指導老師和幹部、以增加之後新生對社團活動參與的熟悉度，並介紹學校校狗的分區管理制度，讓新生了解並協助社團運作。第一次舉辦這類型活動，有許多不周全的地方需要注意，像是時間的掌控，人力的安排，還有須多事情要事先問好，才不會到當天才著急。</t>
  </si>
  <si>
    <t>101學年度第一學期
職治系系學會期初系大</t>
  </si>
  <si>
    <t>社員:88人
教職員工:4人</t>
  </si>
  <si>
    <t>101/10/8;
E0213</t>
  </si>
  <si>
    <t>101學年度第一學期
羽球社期初社大</t>
  </si>
  <si>
    <t>社員:5人
非社員:19人</t>
  </si>
  <si>
    <t>101/10/3;
E0208</t>
  </si>
  <si>
    <t>101學年度第一學期
手作社期初社大</t>
  </si>
  <si>
    <t>社員:8人
非社員:37人
教職員:1人</t>
  </si>
  <si>
    <t>101/10/3;E0206</t>
  </si>
  <si>
    <t>比起預估的人數還多很多，看來FB的宣傳及社團嘉年華所發的傳單有效，而參與期初社大的學弟妹，看起來也非常樂意加入手作社，而不是只來吃巧克力鍋的，還有學妹當場就繳交社費加入手作社，而且難得有學弟來手作社；1.比起預估的人數還多，所以食材方面略顯不足。2.只準備拼豆和汽球，想說讓學弟妹試試看，但參與意願不高，下次有類似活動還是要想個大家一起動的團康遊戲。3.要準備PPT及照片才更吸引人，也讓人更了解手作社。</t>
  </si>
  <si>
    <t>101學年度第一學期
綠野社期初社大</t>
  </si>
  <si>
    <t>社員:8人
非社員:13人</t>
  </si>
  <si>
    <t>100學年度第二學期
呼照系歡呼兒圓夢之旅</t>
  </si>
  <si>
    <t>101/5/5;飛牛牧場</t>
  </si>
  <si>
    <t>101學年度第一學期
紫藤花親善社 探訪校園美麗仙境</t>
  </si>
  <si>
    <t>102/1/2~1/8;
圖書館1F
科學人文專區</t>
  </si>
  <si>
    <t>校內:100人</t>
  </si>
  <si>
    <t>大部分同學的感想是看了這場展覽才知道學校也有這麼美麗的地方，拍攝角度很好，取景優良，少部分的人則認為有些照片與主題不太符合。大家也希望下次能擺設多一點的作品供大家欣賞。經過回饋單的統計，大家對於這次展覽的總體表現平均分數為4顆星(滿分5顆星)，大家都希望下次還能有類似這樣的展覽展出，顯示出這次的展覽很成功；1. 由於場地動線問題，海報的位置較為不明顯  2.因本社與攝影社的社員時間難以敲定，以致沒有在預定的時間內展出。</t>
  </si>
  <si>
    <t>日期：102/01/14</t>
  </si>
  <si>
    <t>1</t>
  </si>
  <si>
    <t>100學年度第二學期
職治系期初社員大會</t>
  </si>
  <si>
    <t>101/2/29; E0207</t>
  </si>
  <si>
    <t>學生:21人</t>
  </si>
  <si>
    <t>整體發展</t>
  </si>
  <si>
    <t>青輔會</t>
  </si>
  <si>
    <t>100學年度第一學期
竹友會寒假返鄉服務</t>
  </si>
  <si>
    <t>社員:44人</t>
  </si>
  <si>
    <t>101學年度第一學期
空手道社全校性運動性社團運動傷害講座</t>
  </si>
  <si>
    <t>101/10/22;技擊室</t>
  </si>
  <si>
    <t>由老師先上課後再進行簡易的實作，課後還幫身上有傷的同學們做整骨及復健，學生身上的傷經老師調整後獲得良好效果；因老師課後為大家復健，造成時間延誤，應提醒老師時間問題</t>
  </si>
  <si>
    <t>101學年度第一學期
嘉雲會期初社大</t>
  </si>
  <si>
    <t>社員:25人
非社員:16人
教師:1人</t>
  </si>
  <si>
    <t>101/9/27;活二動態展示室</t>
  </si>
  <si>
    <t>由舞蹈、戲劇及團康帶領出嘉雲歡樂、溫暖的感覺，介紹嘉雲會，並由正副隊長介紹返服來貫穿整個返鄉服務的宗旨；碗有點少，白飯太多，沒注意到明德宣傳海報的大小導致不能貼，宣傳單過多，應預備小鋼炮，以防臨時沒有聲音</t>
  </si>
  <si>
    <t>101/2/22;E0207</t>
  </si>
  <si>
    <t>100學年度第二學期
手作社期初社大</t>
  </si>
  <si>
    <t>社員:8人
非社員:6人</t>
  </si>
  <si>
    <t>101/3/1;E0206</t>
  </si>
  <si>
    <t>101/1/30~2/3;
台南市億載國小</t>
  </si>
  <si>
    <t>100學年度第一學期
南友會寒假返鄉服務</t>
  </si>
  <si>
    <t>社員:39人</t>
  </si>
  <si>
    <t>訓輔領域</t>
  </si>
  <si>
    <t>社員:32人</t>
  </si>
  <si>
    <t>101學年度第一學期
彰友會彰友會遊</t>
  </si>
  <si>
    <t>社員：20人</t>
  </si>
  <si>
    <t>101/12/15；九份</t>
  </si>
  <si>
    <t>社團成員出遊，有效增進社團成員的感情；應該注意公車可能會客滿，時間的預留應該多一點。</t>
  </si>
  <si>
    <t>學生：59人</t>
  </si>
  <si>
    <t>101/12/24；第二醫B1會議室</t>
  </si>
  <si>
    <t>這次的聖誕晚會的主要目的是拉近OT大家族的關係，並且讓平安夜能夠在系上同學的陪伴中開心度過，這次除了讓大家關係更緊密之外，我們系上同學在辦活動的時候也會互相合作與幫忙，並且讓大一上台表演，讓大家更認識他們；這次活動器材出了比較多問題，可能要更早先用用看，例如會議廳二投影機遙控器，所有的東西都要事前試用才對。</t>
  </si>
  <si>
    <t>100學年度第二學期
吉他社期末成發</t>
  </si>
  <si>
    <t>101/6/7;
活二表演廳</t>
  </si>
  <si>
    <t>互動氣氛佳，重點是大ㄧ和大二之間的責任交替很成功，表演效果也很優秀；1.開場時間延遲 2.主持內容沒有事先用好 3.沒跑流過。</t>
  </si>
  <si>
    <t>100學年度第二學期
國醫社藥鋪參訪</t>
  </si>
  <si>
    <t>社員:4人</t>
  </si>
  <si>
    <t>醫學週擺攤部份，我們販賣了公關品、也做了氣球傳情，消費者的對象，也極力只從系內同學擴展到系外同學，一方面能提高醫學系的能見度，也可以為醫學週的活動做宣傳；聖誕running man的部份，參賽者在解謎與逃跑中，獲得遊戲的愉悅，此活動也讓無法離開學校過聖誕的同學，可以有個快樂精采的聖誕節。此次整體醫學週的活動，因為日期訂在聖誕節當週，所以來參加的同學人數，比起去年，稍嫌較少，所以明年若要訂定醫學週日期需多加考慮，除此之外，活動流程都尚稱順利，無很大的缺點。</t>
  </si>
  <si>
    <t>101學年度第一學期
吉他社長庚之星</t>
  </si>
  <si>
    <t>此比賽提供同學一個舞台讓大家自由地發揮歌喉，並邀請專業的評審告訴大家個人的缺點讓大家精益求精，培養讀書之外的專業技能，自娛娛人。除了讓同學發覺自己的專長，他們與其伴奏之間的搭配更加深了他們之間的感情，促進人際關係的發展，而創作組的發想則可培養多方思考的能力；1.決賽時檢錄處的擺放位置較恰當 2.器材在初賽時未進入狀況，決賽ok，大家要互相提醒借器材，器材組的便當跟水不可少 3.操作PPT的人要全神貫注 4.主持要提醒參賽者檢錄及得獎者簽名，平常應多磨練，可再多準備一點 4.要有2~3人接待評審並確認評審的</t>
  </si>
  <si>
    <t>大家都玩得很開心，醫放系今年擺脫傳統的系卡(卡拉OK)活動，嘗試夜教覺得不錯，期許這學期接下來的活動都能有突破性的發展；1.場控不完全，加上超過一半的人都去上妝準備夜教，導致現場人員不知如何進行活動 2.餐點準備不夠，需要注意。</t>
  </si>
  <si>
    <t>本活動讓許多目前社團網頁停用的社團得以重新啟用網頁，日後在其他人想要了解該社團時可以經由社網有相當的接觸了解，社團內部也可利用社網作為部分延續；許多社團可能因為對製作網頁操作不甚熟悉或是不願意配合網頁製作，而導致進度落後，因此活動的進行中不須一再督促並輔助。</t>
  </si>
  <si>
    <t>整體流程算是流暢，不管是事前的場地準備、表演時的主持、紀錄、演出、都有完善的呈現。這次的表演算順利，讓社員增加自己對口琴的信心，同時獲得成就感；由於先前的練習狀況不佳，因此本次成發對外界並未做很多宣傳，不過這次的成發狀況不差，相信下學期可以辦較大的成發，此外，關於上台禮節以及表演穿著，在這次成發並未多加注重，算是個缺失。</t>
  </si>
  <si>
    <t>觀眾人數超乎預期，表演者對於表演專心一致也超越平常練團的氣氛並發揮潛力，最後曲目和安可曲深得人心並獲得眾多觀眾的喜愛；宣傳應再提早，重奏絕不能在前兩週改曲目，造成高風險，中間換場要跟老師確認，不該讓舞台空著。</t>
  </si>
  <si>
    <t>(一)聯絡感情，認識更多人，與學弟妹、學長姐感情更好
(二)大部分的人對節目、餐點、消夜很滿意，戲劇和表演使大家哈哈大笑；1.歌唱大賽負責人通知決賽選手順序、集合時間過於倉促或表達不清楚，造成部分選手心情尚未調適完成就被迫上台而表現不如預期2.工作人員遲到，造成節目順序和主持有點小失誤3.演員未事先告知戲劇會用到的效果造成場地破壞4.餐點準備得太倉促，有很多突發事件，進餐的先後順序也有點混亂5.此活動是由兩系聯合舉辦，但回饋單只註明友系「生技系」卻忽略本系「醫放系」，造成所有醫放人感到不平衡。因此在印回饋單前，應先交由兩系負責人確認無誤6.多數人反應不應將悲劇性質的「白雪公主」放在壓軸，使活動結束時氣氛凝重。</t>
  </si>
  <si>
    <t>組織章程及架構說明，幹部選舉，本學期活動內容；選舉延期，本學期活動通過．</t>
  </si>
  <si>
    <t>1.101學年度「社團百分百計畫」已彙整各班參加社團次數(統計至11/21止)，敬請各班康樂股長帶回並轉達班上同學，統整意見後於12/3(一)回傳課外組。2.獎勵機制:凡參與社團活動次數達成者，可獲得「社團紀念T裇」乙件及核心能力計分(得列計全人教育基本素養之【創新進取】能力計分)3.安排時段至課外組兌換T裇4.請各班康樂股長確認通訊資料，以利後續連繫工作。5.「社團百分百」有facebook粉絲團，請提供帳號以利交流。</t>
  </si>
  <si>
    <t>增加系上大一至大四的互動；1.有學弟妹反應菜色不滿意，流程不順暢，可提供飲料，可放點音樂2.主持不流暢，串場多練習3.以後辦活動必須多考慮及評估場地的限制及器材突發狀況4.開場太倉促，開場白太短5.吃飯時間不夠6.後面聽不到MIC(音箱可串聯)7.以後的活動前都必須提前開會，分配好工作及公布細流8.細流可以放一張在音控旁，主持人或工作人員比較好了解狀況9.總副召不要同時當主持人，必須有一人是場控10.大二配合度不夠11.請大二的配合帶氣氛，並適時融入學弟妹12.超級比一比，要讓觀眾清楚看的到台上的人的動作13.熱音社的開場太乾14.表演活動可架幕準備，這樣才不會讓觀眾看到台上混亂的情形15.餐桌動向可調整16.系學會幹部應找底下人力，才不會導致找不到人的情況17.流程太趕，太多臨時的東西18.以後每個活動都要找可攝影的人，以免發生無人拍照的情形19.以後每個活動都可做回饋單，以利開會檢討也可放評鑑20.溝通不良以致很多事情沒做完全或拖延接下來的流程，例:器材借用。</t>
  </si>
  <si>
    <t>101學年度第二學期
管樂社全國音樂比賽寒假行前訓練</t>
  </si>
  <si>
    <t>藉此機會讓同學們體認未來如何與身心障礙之個案互動，同時，參觀院方環境，我們應可對未來職能治療領域有所思考及激盪不同的想法，這次活動改變了我們對精神疾病的身心障礙者的迷思及誤解，其實他們非常熱情可愛，也樂於和別人互動，只要大家願意接受他們並友善對待他們，相信一定會發現他們吸引人的地方；行前未考慮當天天氣及交通狀況，導致遲到一小時，因此一些互動機會被迫取消，下次應注意及預先擬定相關雨備方案</t>
  </si>
  <si>
    <t>101/4/2~5/15;活ㄧ擺攤處、活二動態展示室</t>
  </si>
  <si>
    <t>此活動提升了同學間的團結能力，大家為了系週努力發揮所長盡心盡力，商品都是經過嘗試、失敗再修改而有今天的成果，雖然不貴，但都充滿了同學的努力和認真；材料預估太多，試管及試管飲料沒有提早試做，因此沒有及時發現問題，導致銷量不好，排班無協調好，收拾東西沒有妥善歸位處理好</t>
  </si>
  <si>
    <t>100學年度第二學期
醫管系系學會大醫管盃</t>
  </si>
  <si>
    <t>101/5/25~5/27;台南長榮大學</t>
  </si>
  <si>
    <t>透過這次比賽，可以跟全國各校的醫管系交流切磋球技，為校爭光，這次比賽屢創佳績，讓長庚醫管系發光發熱；因為南下比賽，要集合全部的人ㄧ起行動比較困難，要事先溝通好</t>
  </si>
  <si>
    <t>14</t>
  </si>
  <si>
    <t>100學年度第二學期
物治系系學會物治週</t>
  </si>
  <si>
    <t>社員:70人</t>
  </si>
  <si>
    <t>101/5/21~5/25;活ㄧ擺攤區、小麥區</t>
  </si>
  <si>
    <t>增進其他系學生對本系的認識，且增加知名度，促進系上學生交流互動，並學會處理事情及面對困難的應變能力；行前準備太晚，導致活動前忙亂，活動中的準備也不夠詳細，攤位擺設不夠周全，造成有點混亂，活動完善後不周，需加強整潔清理</t>
  </si>
  <si>
    <t>15</t>
  </si>
  <si>
    <t>101學年度第一學期
學生會校運啦啦隊籌會</t>
  </si>
  <si>
    <t>101/9/19~11/13;活二會議室</t>
  </si>
  <si>
    <t>101/10/27；
台大體育館</t>
  </si>
  <si>
    <t>新生們很高興，有達到讓新舊社員互相認識與了解同人展場的目的；集合地點及時間可更明確</t>
  </si>
  <si>
    <t>101/10/22~101/10/26；活二海報區</t>
  </si>
  <si>
    <t>101學年度第一學期
曉韻合唱週</t>
  </si>
  <si>
    <t>帶領新生認識社團並介紹活動，成功招募新的社員，同時讓新生了解社課內容及上課方式；場地侷限活動，下次可考慮在工院教室舉行。</t>
  </si>
  <si>
    <t>此次期初晚會廣受好評，回饋單上皆是正向回饋，而重頭戲並不是表演內容，而是以護理系理念為出發點，打著「長庚護理，為愛出力，救助孩童，不遺餘力」的口號為非洲小孩募款，幫助他們活下去，晚會意義匪淺。食物及摸彩禮物都很棒；便當晚到，工作分配、善後、動線安排做的很好，有募款到700元，下次可事先在現場加強器材，食物剩太多，桌子要清乾淨，遺失簽到單，團購部分宣傳沒做足。工作態度需改進，音箱有問題，對器材生疏，人力安排可再加強。</t>
  </si>
  <si>
    <t>9</t>
  </si>
  <si>
    <t>100學年度第二學期
耕心社期初社大</t>
  </si>
  <si>
    <t>社員:18人
非社員:2人</t>
  </si>
  <si>
    <t>101/3/7;E0204</t>
  </si>
  <si>
    <t>該討論的地方都有討論到，社員們也都充分表達自己的意見，對社團的未來相當有幫助，活動可說是相當成功，對社團而言也是個好的開始；開場時間有點延誤，活動場地太隱密，之後可以貼告示牌。</t>
  </si>
  <si>
    <t>100學年度第二學期
鋼琴社期初社大</t>
  </si>
  <si>
    <t>29</t>
  </si>
  <si>
    <t>101學年度第一學期
咖啡社期初社大</t>
  </si>
  <si>
    <t>社員:6人
非社員:38人
教師:1人</t>
  </si>
  <si>
    <t>101/9/20;E0208</t>
  </si>
  <si>
    <t>本活動針對大一新生來做招生，以PPT來介紹社課及活動與經費，沒想到還有大二、大三的來，感覺成效不錯，期望之後能招到更多社員；這次沒有跑流、沒有做企劃書及工作分配，因此手忙腳亂，介紹也有一些不好，下次會改進</t>
  </si>
  <si>
    <t>101學年度第一學期
羅卡達工作隊期初社大</t>
  </si>
  <si>
    <t>101/9/27;E0212、E0213</t>
  </si>
  <si>
    <t>101學年度第一學期
管樂社期初團大</t>
  </si>
  <si>
    <t>社員:74人</t>
  </si>
  <si>
    <t>101/9/19;活三舞台</t>
  </si>
  <si>
    <t>100學年度第二學期
曉韻合唱團期末成發</t>
  </si>
  <si>
    <t>學生:58人
教職員工:2人</t>
  </si>
  <si>
    <t>101/5/30;
活二表演廳</t>
  </si>
  <si>
    <t>101/10/30;活二表演廳</t>
  </si>
  <si>
    <t>老師:5人
學生:55人</t>
  </si>
  <si>
    <t>30</t>
  </si>
  <si>
    <t>101/11/7</t>
  </si>
  <si>
    <t>教育部計畫書影印費及郵資($1848+$65)(ZZ)</t>
  </si>
  <si>
    <t>整體發展經常門
支應</t>
  </si>
  <si>
    <t>101學年度第一學期
護理系系學會期初系大</t>
  </si>
  <si>
    <t>社員:200人</t>
  </si>
  <si>
    <t>101/10/23;活二動展</t>
  </si>
  <si>
    <t>此活動由於活二動展的環境太過空曠以及麥克風數量不足，導致戲劇表演的音效效果不彰，聽不清楚演員的台詞，下一次辦活動會記得借足麥克風，或是使用活動式音箱讓活動更完整。</t>
  </si>
  <si>
    <t>101學年度第一學期
紫藤花親善社 運動會出隊</t>
  </si>
  <si>
    <t>101/11/3</t>
  </si>
  <si>
    <t>頒獎流程順利．工作人員集合動作快，隨時在旁邊待命以防有突發事件發生；人員集合動作快，但在頒獎的時候出現頒錯獎的情況，下次會再三確認頒獎的順序及獎項．</t>
  </si>
  <si>
    <t>101學年度第一學期
四校網球社聯合友誼賽</t>
  </si>
  <si>
    <t>14人</t>
  </si>
  <si>
    <t>101/10/13;
清華大學網球場</t>
  </si>
  <si>
    <t>清華、中央、陽明、長庚四校網球社之球技交流與聯誼，並留下相關聯絡窗，成為友社，長期不定期合作舉辦各項活動；1.賽前所安排的練習時間不足 2.行政效率需提升(行政表單流程、人員通知、活動細節等)</t>
  </si>
  <si>
    <t>101學年度第一學期
國醫社101藥舖參訪</t>
  </si>
  <si>
    <t>101/10/27;
雙溪林益和藥舖</t>
  </si>
  <si>
    <t>達到寓教於樂的效果，並且透過藥舖參訪讓社員更加活絡，對於藥舖的歷史及藥材的了解更上一層；路線規劃可再多增加趣味性，活動內容可增加彈性，人員安排及規劃欠缺考慮周詳．</t>
  </si>
  <si>
    <t>舉辦於18週主要是放眼於校外音樂會的宣傳，然而適逢期末考週，較無法吸引人潮，但三不五時仍可看到有人駐足觀覽，想見海報的設計人仍有一定的吸引力；這次的活動較需檢討改善之處是時程上的安排，由於18週對於人潮的聚集效應有一定的限制，故對於校內宣傳是否可用其他管道或是提早海報設計，DM製作的進度，值得省思。</t>
  </si>
  <si>
    <t>100學年度第二學期
弦樂團咖啡社聯合成發</t>
  </si>
  <si>
    <t>青輔會</t>
  </si>
  <si>
    <t>社員:35人</t>
  </si>
  <si>
    <t>101/1/18~1/21;臺中市豐原國小</t>
  </si>
  <si>
    <t>讓大ㄧ社員們體會辦活動的實際情形，為ㄧ學期累積經驗1.架舞台的效果很好，但舞台會滑，要考慮安全2.臨時彩排太晚，耽誤到活動開始時間3.場地不適合帶動跳，效果並不理想，應配合地點考慮活動設計。</t>
  </si>
  <si>
    <t>學生:69人</t>
  </si>
  <si>
    <t>訓輔領域</t>
  </si>
  <si>
    <t>學校
配合款支應</t>
  </si>
  <si>
    <t>參加對象
及人數</t>
  </si>
  <si>
    <t>101學年度第一學期
空手道社校外體能運動
(溜冰活動)</t>
  </si>
  <si>
    <t>101/11/3~101/11/4；國立台灣師範大學圖書館校區綜合大樓3樓</t>
  </si>
  <si>
    <t>透過互相競技使技術提升，社員間感情更融洽，增進了社團向心力；可能宣傳不足造成參與活動的人很少</t>
  </si>
  <si>
    <t>100學年度第二學期
空手道社青年盃</t>
  </si>
  <si>
    <t>在親朋好友面前演出，學弟妹們都非常興奮也非常緊張，連平常話多的幾個學妹也變得靜悄悄。表演結束後在活二走廊歡送觀眾時，大家都因為壓力釋放了，所以唱得比平常更開心也更大聲，到最後幾乎有點控制不住場面，因為當天正巧是一個當屆幹部的生日，所以也趁這個機會大家一起幫他慶生；進度遠比預定的落後許多，不論場佈美宣、主持人講稿或器材借用都有問題，所以造成到了表演前一天還在通宵的悲慘結果，工作分配之後，負責人還要把所有的進度盯得更緊，而不是分工後就不聞不問。我們要注意的是進度規劃、準備狀況和效率，如果連這些都顧不好，那就算再怎麼提早準備都是沒有用的。</t>
  </si>
  <si>
    <t>100學年度第二學期
鋼琴社期初慈善五校聯展</t>
  </si>
  <si>
    <t>101/3/30;台北科技大學</t>
  </si>
  <si>
    <t>時間掌握恰如其分，活動流暢互動氣氛佳，表演效果優良；表演場地對於康復之家的病患而言相當不便利。</t>
  </si>
  <si>
    <t>社員:19人
非社員:1人</t>
  </si>
  <si>
    <t>現賣好吃的提拉米蘇、布朗尼、提米蛋糕，提供同學不同的餐後甜點做選擇，同學也可以設計屬於自己的餅乾卡片，將心意寫在餅乾上，別出心裁，獨一無二，因傳情方式新穎，點心好吃，吸引許多人參加；切蛋糕應注意外型美觀，否則會影響銷售量</t>
  </si>
  <si>
    <t>101/10/29~11/2;活一擺攤區</t>
  </si>
  <si>
    <t>100學年度第一學期
嘉雲會返鄉服務</t>
  </si>
  <si>
    <t>社員:45人</t>
  </si>
  <si>
    <t>101/1/29~2/4；嘉義義仁國小</t>
  </si>
  <si>
    <t>100學年度第二學期
嘉雲會嘉雲週</t>
  </si>
  <si>
    <t>學生:37人</t>
  </si>
  <si>
    <t>101/3/12~3/23;活ㄧ擺攤區</t>
  </si>
  <si>
    <t>100學年度第二學期
如來實證社大型禪行分享會</t>
  </si>
  <si>
    <t>社員:35人
非社員:59人</t>
  </si>
  <si>
    <t>101/3/15;長庚科技大學</t>
  </si>
  <si>
    <t>100學年度第一學期
蘭友會-返鄉服務隊</t>
  </si>
  <si>
    <t>100學年度第一學期
國醫社-寒假服務隊</t>
  </si>
  <si>
    <t>100學年度第二學期
崇德青年社崇青週</t>
  </si>
  <si>
    <t>101/2/20~2/23; E0207</t>
  </si>
  <si>
    <t>志工夥伴學習人事相處的經驗並學習處理社團事務，此外宣傳讀經志工的理念；文宣製作未標明時間地點，須先行借音箱與麥克風，人力分配需要更加落實。</t>
  </si>
  <si>
    <t>第一次社團協調會</t>
  </si>
  <si>
    <t>社員:37人</t>
  </si>
  <si>
    <t>100學年度第二學期
曉韻合唱團全國學生音樂比賽</t>
  </si>
  <si>
    <t>社員:55人</t>
  </si>
  <si>
    <t>101/3/3;
明新科技大學</t>
  </si>
  <si>
    <t>101/3/12~3/16;活ㄧ擺攤區、活二表演廳、活二外廣場</t>
  </si>
  <si>
    <t>本活動針對今年的新生，報名過程十分踴躍，且將系上所需要加強的表達力與向心力，透過共同擺攤及上台表演的方式執行，達到很好的效果；音樂檔沒有事先處理好，造成臨時播放有點混亂，進場時應多加管理，人員要分配好帶位或指引工作，才不會感覺很亂</t>
  </si>
  <si>
    <t>100學年度第二學期
手作社靜態成果展</t>
  </si>
  <si>
    <t>社員:9人
非社員:480人</t>
  </si>
  <si>
    <t>101/5/17~6/1;
圖書館一樓展示區</t>
  </si>
  <si>
    <t>100學年度第二學期
卡漫社社報製作</t>
  </si>
  <si>
    <t>101/3/1~5/30;社辦</t>
  </si>
  <si>
    <t>睽違兩年沒出刊的社刊總算再度出刊!此外，這次的社報也為卡漫週帶來不錯的效果，藉由社刊的出刊也增加了同學們在創作方面的成就感；應多訓練社員組成社報及社刊的製作小組，而不是ㄧ個人編排，如次可以增進社員的編輯能力及情感交流。</t>
  </si>
  <si>
    <t>100學年度第二學期
國禮社國禮週</t>
  </si>
  <si>
    <t>101/5/21~5/25;活ㄧ擺攤區</t>
  </si>
  <si>
    <t>100學年度第二學期
國禮社畢業典禮</t>
  </si>
  <si>
    <t>工設系28人</t>
  </si>
  <si>
    <t>工商系26人</t>
  </si>
  <si>
    <t>資管系15人</t>
  </si>
  <si>
    <t>資管系52人</t>
  </si>
  <si>
    <t>資管系18人</t>
  </si>
  <si>
    <t>工設系23人</t>
  </si>
  <si>
    <t>101.9-102.1</t>
  </si>
  <si>
    <t>101.10-101.11</t>
  </si>
  <si>
    <t>101.10-101.12</t>
  </si>
  <si>
    <t>與新北市八里療養院合作，讓學生發揮所學專業，帶領院民透過彩繪及雕塑創作，已達取之社會、用之社會的正面影響。</t>
  </si>
  <si>
    <r>
      <t>與林口啟智學校合作，</t>
    </r>
    <r>
      <rPr>
        <sz val="12"/>
        <rFont val="標楷體"/>
        <family val="4"/>
      </rPr>
      <t>協助學校進行職業訓練課程，讓參與之學生透過與身障學生的接觸，反思自我對生命的價值觀，並建立學生關懷社會的同理心。</t>
    </r>
  </si>
  <si>
    <t>與林口國小合作，帶領對於數學缺乏學習興趣的學童，透過遊戲設計帶領學童學習數學，並進行課業輔導。</t>
  </si>
  <si>
    <t>透過與家庭扶助中心合作，辦理電腦資訊營隊，讓學生以實際行動奉獻愛心關懷弱勢兒童。</t>
  </si>
  <si>
    <t>增進貧困家庭兒童之電腦資訊科學常識及網路運用技能；輔導貧困家庭兒童能夠學習團體生活予人際應對。</t>
  </si>
  <si>
    <t>與桃園縣文化局合作，讓學生參與協助圖書館之書籍整理、管理工作，體認不同工作的價值與內涵，深化個人對不同職業的尊重。</t>
  </si>
  <si>
    <t>社會關懷與實作</t>
  </si>
  <si>
    <t>系社會關懷實作</t>
  </si>
  <si>
    <t>林口國小數學教學</t>
  </si>
  <si>
    <t>聖誕電腦營</t>
  </si>
  <si>
    <t>林口高中電腦教學</t>
  </si>
  <si>
    <t>社會關懷課程</t>
  </si>
  <si>
    <t>於寒假期間讓學生與美好社會福利基金會合作，協助協會辦理活動，強化學生自我省思能力。</t>
  </si>
  <si>
    <t>透過與林口愛鄉協會合作，協助弱勢學童學習電腦，提升學童學業興趣與成績。</t>
  </si>
  <si>
    <t>透過活動參與，讓學生了解創世華山基金會關懷獨居長者的運作，運用工設系專業協助攝影、海報設計、看板製作等，培養學生對社會的關懷之心。</t>
  </si>
  <si>
    <t>透過參與活動認識與關懷癌童，並參與小遊戲協助教學工作；運用基本工業設計專業，透過創意設計舉辦成果展。</t>
  </si>
  <si>
    <t>與林口高中樂齡學習中心合作，帶領長者一起彩繪機場捷運線，發揮工設系的專業與個人專長，回饋社會。</t>
  </si>
  <si>
    <t>與桃園弘化懷幼院合作，帶領院童一起彩繪機場捷運線，發揮工設系的專業與個人專長，回饋社會。</t>
  </si>
  <si>
    <t>與林口啟智學校合作，協助學校進行職業訓練課程，讓參與之學生透過與身障學生的接觸，反思自我對生命的價值觀，並建立學生關懷社會的同理心。</t>
  </si>
  <si>
    <t>於學期間安排學生與自我興趣相契合的非營利組織或團體合作，透過實際服務體現關懷社會、回饋社會的人生觀。</t>
  </si>
  <si>
    <t>於學期間安排學生至林口長庚醫院進行服務，透過服務更體認學習醫學專業的價值，並強化學生人文關懷的素養。</t>
  </si>
  <si>
    <t>於學期間安排學生至盲人重建院進行服務學習，透過實地服務強化學生的同理心及自我反思。</t>
  </si>
  <si>
    <t>於學期間至護理之家進行關懷長者的活動，讓學生透過陪伴與關懷，自我省思回饋社會的意義。</t>
  </si>
  <si>
    <t>學生:80人
教師:2人</t>
  </si>
  <si>
    <t>101/12/25；活二表演廳</t>
  </si>
  <si>
    <t>101學年度第一學期
國樂社期末成發</t>
  </si>
  <si>
    <t>101/12/26;活二表演廳</t>
  </si>
  <si>
    <t>101學年度第一學期
第三次課外活動輔導委員會議議程</t>
  </si>
  <si>
    <t>教師:7人</t>
  </si>
  <si>
    <t>102/1/10活二會議室</t>
  </si>
  <si>
    <t>1.審核101學年度第一學期社團活動經費追認案2.修訂長庚大學各系所餐與校際體育競賽補助要點、長庚大學各系所舉辦戲周活動補助要點3.開放調飲社適當調製酒精飲料</t>
  </si>
  <si>
    <t>開場及中場影片效果十足，加上選手們用心準備每首曲子，歡樂氣氛不間斷；總召應分配工作，讓更多人參與討論及構想才不會漏掉細節。活動消息太晚公佈，宣傳不夠，歌單應早點用好，伴唱帶較有足夠時間準備。器材架設要熟練，備茶水給師長，交換禮物太少，總召應記下注意事項傳承給下一屆負責人。</t>
  </si>
  <si>
    <t>學生:80人</t>
  </si>
  <si>
    <t>101/3/19;活二表演廳</t>
  </si>
  <si>
    <t>學長姐學弟妹在台上展現才藝，增進系上互動與交流；按計畫時間完成事情並事先想好應變方法。器材應儘早租借並事先確認器材狀況，以避免接觸不良或其他意外發生。提早確定活動日期租借場地，以免好的時間都被借走。活動報名與詳細流程要早點出來才不會匆匆忙忙。</t>
  </si>
  <si>
    <t>100學年度第二學期
護理系期初系大</t>
  </si>
  <si>
    <t>社員:162人</t>
  </si>
  <si>
    <t>101/3/19;動態展覽室</t>
  </si>
  <si>
    <t>101學年度第一學期
資訊社 資訊競賽</t>
  </si>
  <si>
    <t>校內:15人</t>
  </si>
  <si>
    <t>101/10/16;
管院3F電腦教室2</t>
  </si>
  <si>
    <t>參加人員都很認真在競賽上，互相交流技術，達到寓教於樂的效果；宣傳不足，導致參加人數比預期少很多，下次可朝這方面多下點功夫．</t>
  </si>
  <si>
    <t>101學年度第一學期
空手道社戶外體能訓練</t>
  </si>
  <si>
    <t>101/10/21;石門山</t>
  </si>
  <si>
    <t>1.更了解命理對人們心理的影響。2.成功留住新社員。3.用餐愉快。；1.社員有遲到情形。</t>
  </si>
  <si>
    <t>100學年度第二學期
國禮社追思大典</t>
  </si>
  <si>
    <t>101/3/31;國際會議廳</t>
  </si>
  <si>
    <t>1.大多數同學都是第一次出隊經驗，但經過兩週的密集訓練後，漸漸步入軌道。2.當天大家的狀況都尚可。3.出隊人員有任何狀況都會即時回報給領隊知道。；1.大多數的人還是無法自己綁包頭，造成集合時間延後。2.對於自己帶位的地區不是很了解。3.面對前來的貴賓與家屬，反應能力上仍需加強。</t>
  </si>
  <si>
    <t>活動反應良好，許多人在這次的課程與活動後，都能在歌唱上有新的了解與收穫，很多人甚至在最後練唱的過程中愛上合唱，進而加入曉韻合唱團；因活動對象為全長庚學生，因此人數掌握不易，活動時間較長，在活動結束前仍有學員先行離去</t>
  </si>
  <si>
    <t>101/5/2</t>
  </si>
  <si>
    <t>訓輔領域</t>
  </si>
  <si>
    <t>編號</t>
  </si>
  <si>
    <t>經費概算</t>
  </si>
  <si>
    <t>具體執行成效</t>
  </si>
  <si>
    <t>參加對象及人數</t>
  </si>
  <si>
    <t>辦理時間及地點</t>
  </si>
  <si>
    <t>合計</t>
  </si>
  <si>
    <t>訓輔領域</t>
  </si>
  <si>
    <t>工作項目</t>
  </si>
  <si>
    <t>傳票日期</t>
  </si>
  <si>
    <t>傳票號碼</t>
  </si>
  <si>
    <t>100學年度第二學期
第五屆豐知古兒童夏令營</t>
  </si>
  <si>
    <t>服務員39人</t>
  </si>
  <si>
    <t>101/7/2~7/5</t>
  </si>
  <si>
    <t>100學年度第二學期
國醫社第15屆醫療服務隊</t>
  </si>
  <si>
    <t>服務員40人</t>
  </si>
  <si>
    <t>101/7/18~23</t>
  </si>
  <si>
    <t>100學年度第二學期
羅卡達工作隊21羅暑假出隊</t>
  </si>
  <si>
    <t>服務員50人</t>
  </si>
  <si>
    <t>101/7/12~16</t>
  </si>
  <si>
    <t>F70123</t>
  </si>
  <si>
    <t>FC0166</t>
  </si>
  <si>
    <t>100學年度第2學期
蒲公英工作隊大蒲營</t>
  </si>
  <si>
    <t>100學年度第2學期
豐知谷第五屆兒童夏令營</t>
  </si>
  <si>
    <t>F70037</t>
  </si>
  <si>
    <t>F70132</t>
  </si>
  <si>
    <t>F70160</t>
  </si>
  <si>
    <t>訓輔(072W)
補助款支應</t>
  </si>
  <si>
    <t>學校(0720)
配合款支應</t>
  </si>
  <si>
    <t>101學年度第一學期
生技系系學會 家族照</t>
  </si>
  <si>
    <t>社員:210人</t>
  </si>
  <si>
    <t>101/11/15;
系學會辦公室</t>
  </si>
  <si>
    <t>透過這次活動，可以讓各年級同學號學生能更進一步互相認識，增加學長姐與學弟妹間的感情，藉著加深彼此間認識，能使學長姐有效的解決學弟妹學業上的問題，讓新生有大家庭的感覺，更容易融入長庚的生活．</t>
  </si>
  <si>
    <t>101學年度第一學期
蘭友會蘭陽週</t>
  </si>
  <si>
    <t xml:space="preserve">社員:35人
</t>
  </si>
  <si>
    <t>101/10/30~11/16;活一擺攤區;掛報A區</t>
  </si>
  <si>
    <t xml:space="preserve">
承辦人</t>
  </si>
  <si>
    <t xml:space="preserve">
敬呈主管　</t>
  </si>
  <si>
    <t>厚橋企業
有限公司</t>
  </si>
  <si>
    <t>101學年度第一學期
有氧舞蹈社期初社大</t>
  </si>
  <si>
    <t>101/9/27;E208</t>
  </si>
  <si>
    <t>社員:10人
非社員:32人</t>
  </si>
  <si>
    <t>101/9/20;蘊德2樓攝影棚</t>
  </si>
  <si>
    <t>101學年度第一學期
國樂社國樂停看聽</t>
  </si>
  <si>
    <t>101/12/22~101/12/28；活二海報區靠近學務處</t>
  </si>
  <si>
    <t>1.增加組員間相處時間，拉近團員間距離，加強社內對國樂的認識2.透過展覽，宣揚國樂是具特色且易親近的3.增加國樂的可見度及親近性，讓學校師生和員工對國樂有進一步的認識4.促進同學的藝文氣息，招募新社員；1.可以提早一點做，準備會更充分2.展覽沒有出現社團名稱，有點可惜3.如果有音樂會更好</t>
  </si>
  <si>
    <t>101學年度第一學期
職治系系學會
吱吱晚會</t>
  </si>
  <si>
    <t>101學年度第一學期
生技系系學會生技週</t>
  </si>
  <si>
    <t>社員:205人，非社員:300人，學生:102人，員工:1人</t>
  </si>
  <si>
    <t>101/12/17~101/12/21；活一擺攤C區</t>
  </si>
  <si>
    <t>社員:100人；學生:200人</t>
  </si>
  <si>
    <t>101/12/17~101/12/21；活二海報區</t>
  </si>
  <si>
    <t>101學年度第一學期
生技系靜態展</t>
  </si>
  <si>
    <t>101學年度第一學期
醫技之夜</t>
  </si>
  <si>
    <t>社員:119人，非社員:5人，員工:8人</t>
  </si>
  <si>
    <t>101/12/20；活二表演廳及動展</t>
  </si>
  <si>
    <t>101學年度第一學期
熱音社期末成發</t>
  </si>
  <si>
    <t>學生:120人
教師:2人</t>
  </si>
  <si>
    <t>101/12/24;活二表演廳</t>
  </si>
  <si>
    <t>社員間的感情更好，讓整個社團更有向心力，活動不僅讓我們的樂器技巧提升，更能讓同學們看到我們這學期的成果，收獲許多；美宣太簡陋，遇到事情不直接處裡，造成效率低，要遵守報團截止日，跑流太草率，要嚴格並確定活動當天大家可到的時間，主持人要事前準備稿</t>
  </si>
  <si>
    <t>藉由活動，社團幹部介紹本學期的社課及活動內容，提供餐點和有獎徵答的遊戲，使新社員對本社團有更深一層的了解，亦藉此活動宣傳寒假醫療服務隊，大家發言踴躍，來的人數比預期的多，也成功吸引學弟妹的注意，在回饋單中多有正面評價；應更熟悉學校的行政流程，應先通知學弟妹有提供餐點，避免他們先吃飽再來，幹部籌備應提早規劃，避免慌亂，要先跑流一次才知道哪裡有問題</t>
  </si>
  <si>
    <t>101學年度第一學期
狗醫師社狗狗圖像行為專題演講</t>
  </si>
  <si>
    <t>社員:20人</t>
  </si>
  <si>
    <t>校外贊助</t>
  </si>
  <si>
    <t>100學年度第2學期
資訊社海報展</t>
  </si>
  <si>
    <t>社員:10人
學生:45人</t>
  </si>
  <si>
    <t>100學年度第二學期
咖啡社咖啡週</t>
  </si>
  <si>
    <t>學生:50人
教職員工:10人</t>
  </si>
  <si>
    <t>101/3/19~101/3/22;活一A1A2</t>
  </si>
  <si>
    <t>校外贊助</t>
  </si>
  <si>
    <t>2</t>
  </si>
  <si>
    <t>100學年度第二學期
熱音社聲喉嚨</t>
  </si>
  <si>
    <t>社員:30人
非社員:144人</t>
  </si>
  <si>
    <t>101/3/28;活二表演廳</t>
  </si>
  <si>
    <t>校外贊助</t>
  </si>
  <si>
    <t>100學年度第ㄧ學期
羅卡達山地醫療工作隊寒假上山和場勘</t>
  </si>
  <si>
    <r>
      <rPr>
        <sz val="10"/>
        <rFont val="標楷體"/>
        <family val="4"/>
      </rPr>
      <t>F60107(98年校外贊助餘款)、F50089(100年)吳尊賢、F60132興毅福利慈善基金會、F50085永大社會福利基金會、FC0100吳尊賢、FB0068傳壽醫療基金會</t>
    </r>
    <r>
      <rPr>
        <sz val="12"/>
        <rFont val="標楷體"/>
        <family val="4"/>
      </rPr>
      <t xml:space="preserve">
</t>
    </r>
  </si>
  <si>
    <t>影片和口頭介紹幹部以及年度活動，讓新生更認識管樂團，重奏表演達到宣傳功效，團康讓新生們與團員短時間內更認識彼此；活動內容的時間掌控不當，導致前半部分活動稍微枯燥冗長，場復內容未列入行前跑流</t>
  </si>
  <si>
    <t>101學年度第一學期
物治系系學會期初系大</t>
  </si>
  <si>
    <t>社員:8人
非社員:104人</t>
  </si>
  <si>
    <t>101/9/24;活二表演廳</t>
  </si>
  <si>
    <t>101學年度第一學期
攝影社期初社大</t>
  </si>
  <si>
    <t>大四學生與大一新社員有難得的互動機會，因此花了許多時間做經驗交流與分享。回顧影片更是勾起大家在營隊時的許多感動與回憶，活動中笑聲不斷；臨時提起選幹部及活動總召的問題，有點不適合當下的歡樂氣氛，加上討論不出結果，花了太多時間在檢討上，原本計畫要玩的桌遊也沒有玩到，應該要另選時間私下討論。</t>
  </si>
  <si>
    <t>100學年度第二學期
合氣道社期初社大</t>
  </si>
  <si>
    <t>國小與家長的配合度極高，活動舉辦十分順利，孩童與家長反應熱烈，對此活動大表讚許，整個團隊也因籌劃活動產生向心力及凝聚力，孩童藉由各項活動中所學習的默契、團隊合作與爭取榮譽的精神，而成長許多；活動籌劃與分配不夠縝密，工作分配比重不均，隊輔訓練不足造成無法應付突發狀況，食物份量不足，應更仔細預估</t>
  </si>
  <si>
    <t>POP講師創意講座課程十分活潑生動有趣，各校成員有發揮各自長才的機會，並在限定時間內實際演練操作，激發大家的創意力與想像力，十分難能可貴的經驗。交通與時間規劃妥當，事先了解創意獎座內活，可以吸引更多社員參加本活動。</t>
  </si>
  <si>
    <t>F10109</t>
  </si>
  <si>
    <t>F30042</t>
  </si>
  <si>
    <r>
      <t>F</t>
    </r>
    <r>
      <rPr>
        <sz val="12"/>
        <rFont val="新細明體"/>
        <family val="1"/>
      </rPr>
      <t>30043</t>
    </r>
  </si>
  <si>
    <r>
      <t>F</t>
    </r>
    <r>
      <rPr>
        <sz val="12"/>
        <rFont val="新細明體"/>
        <family val="1"/>
      </rPr>
      <t>30044</t>
    </r>
  </si>
  <si>
    <r>
      <t>F</t>
    </r>
    <r>
      <rPr>
        <sz val="12"/>
        <rFont val="新細明體"/>
        <family val="1"/>
      </rPr>
      <t>40069</t>
    </r>
  </si>
  <si>
    <t>討論事項:幹部選舉。說明:依學生議會組織章程規定選舉議長及副議長。決議:因人數未達標準，無法選舉，延至下次常會選舉。 臨時動議:(ㄧ)希望大家能參加2012-S中華議事員協會議事員研習營。決議:由新任議員陳品宇代表參加。</t>
  </si>
  <si>
    <t>100學年度第二學期
101學年度學生社團幹部研習營</t>
  </si>
  <si>
    <t>校內課程:188人
金山課程:93人</t>
  </si>
  <si>
    <t>101/06/25~06/28；長庚大學及救國團金山青年活動中心</t>
  </si>
  <si>
    <t>100學年度第二學期
吉他社期初社大</t>
  </si>
  <si>
    <t>宣傳下學期吉他社活動及社課，招攬新社員並增進社員間情感；未事先想到跳電的問題，缺乏應付計畫。器材問題多，在開場前就應先試音。跑流很重要，到的人卻很少。　</t>
  </si>
  <si>
    <t>101學年度第一學期
曉韻合唱團迎新茶會</t>
  </si>
  <si>
    <t>100學年度第2學期
學生議會2012全國大專院校
學生會選舉事務研討會</t>
  </si>
  <si>
    <t>101學年度第一學期
羅卡達山地醫療工作隊 志工講座</t>
  </si>
  <si>
    <t>策略</t>
  </si>
  <si>
    <t>學生事務與
輔導目標</t>
  </si>
  <si>
    <t>工作
項目</t>
  </si>
  <si>
    <t>小計</t>
  </si>
  <si>
    <t>藉由海報展覽進行彰化介紹，宣傳彰化特色，讓同學看過海報介紹後更了解彰化；應設置回饋單給予同學填寫。</t>
  </si>
  <si>
    <t>(1)研習會印象深刻部分:能與其他不同的屬性社團老師溝通、吸取經驗與資源平台建立。(2)研討會最大收穫：認識不同屬性老師的輔導技巧。從圓桌交流中，獲得某些啟發。有效的研討會。(3)建議事項：建議主辦單位間圓桌交流分享結果整理成書面資料以供參考。討論的方法很好，但是議題太多，時間太短。系學會與一般社團不同，或許可做對系學會輔導的討論與經驗分享。</t>
  </si>
  <si>
    <t>社團成果發表-畢業晚會</t>
  </si>
  <si>
    <t>在校生及畢業生約800人</t>
  </si>
  <si>
    <t>(1)行前須明確分配好組別及工作內容，如場佈人力、餐點樣式、網路宣傳、海報製作、進出場及後台動線管制等事項。
(2)可設置紀念品攤位。
(3)進場時以貼紙識別方式可改善，蓋印章 
識別較佳。
(4)戶外場佈膠帶不能省，否則易被風吹走。
(5)若設有小遊戲，因海報佈置導致光線太
暗，須打地燈或準備遊戲的規則說明，
且小遊戲須於行前場地先測試。
(6) 飲料、冰塊、杯子的數量準備不足，垃
圾桶亦須多設置些。
(7)需設置總連絡處，任何突發事情都能經由此處找到負責人解決問題(總召要隨時注意手機，並接電話)。</t>
  </si>
  <si>
    <t>101.3.27工學大樓六樓第二會議廳</t>
  </si>
  <si>
    <t>全校師生約300人</t>
  </si>
  <si>
    <t>101.9.8~9學生宿舍明德樓</t>
  </si>
  <si>
    <t>提升同學住宿及服務品質，增強自治小組成員服務熱忱並建立共識。</t>
  </si>
  <si>
    <t xml:space="preserve">1.大一護理系女生自治小組巡查人員共22人。
2.大學部各班學藝股長宿舍整潔比賽說明會，應到110人，實到50人。
3.各系學會會長及自治小組成員，應到57人，實到33人。
4.各系學會會長代表討論自治小組章程，應到20人，實到18人。
5.大學部各班班代說明明德樓期末搬遷相關事項，應到29人，實到23人。
</t>
  </si>
  <si>
    <t xml:space="preserve">1.101.3.8於第二醫學大樓C0210教室。
2.101.3.30於活動中心二樓表演廳。
3.101.4.3於活動中心二樓會議室。
4.101.4.17於活動中心二樓會議室。
5.101.5.31於活動中心二樓會議室。
</t>
  </si>
  <si>
    <t xml:space="preserve">1.因自治小組尚在規劃階段，需較多溝通協調，故另增加一場與系學會討論會議。
2.每學期班級幹部更迭，宿舍整潔比賽以學藝股長為窗口，聯繫不易；又以大四畢業班缺席居多，雖已估6成出席人數，但實到率僅達45%。列入下次辦理時加強開會通知管道。
3.藉由各次會議，傳達宿舍重要工作，有利任務遂行與推展。
</t>
  </si>
  <si>
    <t>以競賽觀摩方式提升同學住宿及服務品質，藉召開學生自治幹部研習會議凝聚共識，增強自治小組成員服務熱誠及成效。</t>
  </si>
  <si>
    <t xml:space="preserve">1.整潔比賽說明會應到100員實到81員
2.召開宿委會會員大會應到74實到48員
</t>
  </si>
  <si>
    <t xml:space="preserve">1.10/18活動中心2F表演廳。
2.11/22活動中心2F表演廳。
</t>
  </si>
  <si>
    <t xml:space="preserve">1.宿舍整潔比賽以學藝股長為窗口藉統一集合說明，將評比規則及考評辦法傳達至宿舍每一員同學知悉，共同協力做好宿舍整潔工作。
2.此次宿舍整潔比賽工作，在全校師生共同努力下圓滿完成，雖有部分寢室未達整潔標準，但經觀摩輔導後已有顯著改善。
3. 藉由宿委會會員大會，辦理新舊任會長交接、幹部介紹，並傳達宿舍重要工作，有利任務遂行與推展。 
</t>
  </si>
  <si>
    <t xml:space="preserve">一、由輔導教官晚間利用課餘時間與賃居生約訪探視。
二、藉訪視了解學生在外租屋生活及檢視環境設施安全，杜絕危安因素，同學普遍對教官們的造訪關懷，感到溫馨感動。
三、使賃居生明暸住處安全逃生路線。
</t>
  </si>
  <si>
    <t xml:space="preserve">賃居生
共計56員
</t>
  </si>
  <si>
    <t>101學年度不定期實施至各賃居生住處</t>
  </si>
  <si>
    <t xml:space="preserve">一、對教官到訪致贈關懷物品，學生感到實用溫馨，互動良好。
二、訪視發現異常或不符安全標準者，皆會持續追蹤並要求房東改善。
三、普遍訪視重點為租屋環境安全及消防設施。
</t>
  </si>
  <si>
    <t>辦理菸害防治講座</t>
  </si>
  <si>
    <t>本校學生約500人</t>
  </si>
  <si>
    <t>101.5.29於第二醫學大樓B1國際會議廳</t>
  </si>
  <si>
    <t>相關講座宜再配合其它學院院月會持續辦理，以建立全校師生防制菸害共識。</t>
  </si>
  <si>
    <t>辦理全校紫錐花運動元年創意口號競賽</t>
  </si>
  <si>
    <t>本校學生約1000人</t>
  </si>
  <si>
    <t>101.11.9學務處生輔祖</t>
  </si>
  <si>
    <t>多數參賽同學未掌握「紫錐花運動」緣由、特色及重點，致創意口號未能獲得好名次。</t>
  </si>
  <si>
    <t>辦理AIDS暨紫錐花運動海報展</t>
  </si>
  <si>
    <t>本校學生約2000人</t>
  </si>
  <si>
    <t>101.11.26~12.7活動中心二樓廣場</t>
  </si>
  <si>
    <t>計有37人報名，全程參與者36人，經筆試及技術考取得證書35人，合格率  97.22％。</t>
  </si>
  <si>
    <t>學生37人</t>
  </si>
  <si>
    <t>學生緊急病症送醫經審核予以車資補助</t>
  </si>
  <si>
    <t>101年4月導師（學輔人員）實施傷病學生慰問</t>
  </si>
  <si>
    <t>導師（學輔人員實施慰問並檢附相關文件申請、核銷）</t>
  </si>
  <si>
    <t>101年7月導師（學輔人員）實施傷病學生慰問</t>
  </si>
  <si>
    <t>有效建立學生、家長、與導師以及學系間溝通管道，讓同學及家長對課程安排，未來就學、就業與發展有進一步的瞭解與認識。對成績不理想同學，提供預警及協同輔導。</t>
  </si>
  <si>
    <t>演講中的內容，對於即將進入實習與職場上的學生給予許多相關的建議，有助於了解在職場上，如何正確的與上屬做一個良好的溝通及身為一位實習者應該表現出的態度是為何。建議若能每學期定期辦理，相信能帶給學生更多幫助。</t>
  </si>
  <si>
    <r>
      <t>透過講師介紹，讓學生了解參與國際會議的禮儀以及職位稱謂應對進退的禮貌，讓學生將來出社會後作為有禮貌的好國民</t>
    </r>
    <r>
      <rPr>
        <sz val="12"/>
        <rFont val="標楷體"/>
        <family val="4"/>
      </rPr>
      <t>。建議若能每學期定期辦理，相信能帶給學生更多幫助。</t>
    </r>
  </si>
  <si>
    <t>藉由活動讓老師與學生之間的互動更為頻繁，實有助於彼此的情感交流，並達到師生心聯繫之目的建議若能每學期定期辦理，相信能帶給的學生更多幫助。</t>
  </si>
  <si>
    <t>本次主要透過活動藉由分組競賽方式進行，上大家同心協力進行烹調，有助於同學與老師們更近一步的認識與互動，建議每學期定期舉辦，相信能帶給學生更多幫助。</t>
  </si>
  <si>
    <t>藉由活動讓老師與學生之間的互動更為頻繁，實有助於彼此的情感交流，並達到師生心聯繫之目的。建議若能每學期定期辦理，相信能帶給的學生更多幫助。</t>
  </si>
  <si>
    <t>講師以幽默的方式使大家領悟創意是被自己侷限住的。讓學生了解追逐夢想永遠不受年紀拘束，給學生很大的鼓勵與助益。建議每學期定期舉辦，相信能帶給學生更多幫助。</t>
  </si>
  <si>
    <t>藉由講師的說明，讓同學們了解論文寫作的技巧，讓學生受益良多。建議若能每學期定期辦理，相信能帶給學生更多幫助。</t>
  </si>
  <si>
    <t>透過座談會的形式讓新生可以提早對長庚的環境以及生活機能有所了解，協助新生快速適應長庚校園。建議若能每學期定期辦理，相信能帶給學生更多幫助。</t>
  </si>
  <si>
    <t>本次活動透過對話的活動，讓學生培養出對學校及系上的認同感與向心力，以及更了解未來進路並提早做規劃。若能每學期定期辦理，相信能帶給學生更多幫助。</t>
  </si>
  <si>
    <t>透過參訪及定管制局，讓學生了解疾病如何感染以及應該如何預防，對於醫學系的學生未來學習課業上能有所幫助。建議若能每學期定期辦理，相信能帶給學生更多幫助。</t>
  </si>
  <si>
    <t>學生約400人</t>
  </si>
  <si>
    <t xml:space="preserve">101/10/30
活動中心
</t>
  </si>
  <si>
    <t xml:space="preserve">1.「印度週電影院~三個傻瓜」，影片中穿插印度最具代表的歌舞劇，主要內容在傳達印度帝國理工大學學生，如何放下傳統思想包袱，實現自我的教育觀念，淺顯易懂，再次虜獲觀賞學生們的認同感。
2.本場活動約有400人參加，其中有68位同學參加全人素養計分。
</t>
  </si>
  <si>
    <t>增進社員的感情與向心力，並達到對於幹部及負責人領導以及負責任的訓練，更為社團帶來友善的好感，有利於明年活動的辦理與規劃；預購單的部份、設計與宅配有些許問題，以開檢討會詳細解說，並在檢討會中傳達學弟妹本次活動的內容與優缺點。</t>
  </si>
  <si>
    <t>經過一個星期的竹塹週，事前大力宣傳，包括在網路上架設fb粉絲專頁、張貼大掛報、宣傳影片等等…每年的貢丸米粉都受到熱烈迴響，今年宣傳也達到效果，讓更多師長同學一同參與，另外，對會內原本是鬆鬆散散的大ㄧ竹子，在此次活動中看到他們凝聚的心，達成了本次活動最主要的目標；事前準備不夠好，代煮和餐具部分沒有完全的顧慮到，訂貨的部分不是過多就是入不敷出，不過相較於去年來說，整體安排又更上ㄧ層樓了。</t>
  </si>
  <si>
    <t>101/9/27;E0214</t>
  </si>
  <si>
    <t>隔了一個暑假沒碰牌，大家都很開心又能湊桌打牌，還有宵夜可以吃。；1.期初社大的時間訂得有些倉促，衝到演講時間 2.總召辛苦做了PPT卻忘記借E化設備 3.台下的人又有牌打又有東西吃的時候，台上的人很難讓全部人專心聽。</t>
  </si>
  <si>
    <t>101學年度第一學期
弦樂、調飲及咖啡社聯合迎新</t>
  </si>
  <si>
    <t>護理系一乙師生，共計49名。</t>
  </si>
  <si>
    <t>春暖花開，全班結伴騎鐵馬出遊，增進身心健康、聯絡同學感情。早上7:00從長庚搭車前往新店捷運站，9:00在新店捷運站集合，在新店單車租借站租車後出發，沿新店溪右岸、淡水河右岸，過關渡大橋後騎到八里還車，全長約40km。還車後搭渡船到淡水，各自品嚐淡水小吃及遊覽後返家。</t>
  </si>
  <si>
    <t>電子系一乙師生，共計44名。</t>
  </si>
  <si>
    <t xml:space="preserve">101/04/21
09：00至
17：00
台北市河濱自行車道
</t>
  </si>
  <si>
    <t>一個烹調活動可以增進同學互動的方法，也是與導師有良好互動的方法，在活動中，我們還有辦遊戲與節目，我們透過這次活動，看到了我們資管的人有多團結，儘管不是與自己很熟的同學，也可以分工合作的很完美，並且也可以互相學習同學會做的事情，可以學到很多我們不會的煮飯方法，這各活動又讓我們更有團結的力量。</t>
  </si>
  <si>
    <t>資管系一甲師生，共計45名。</t>
  </si>
  <si>
    <t xml:space="preserve">101/04/23
17：30至
19：30
中醫實驗教室
</t>
  </si>
  <si>
    <t>經導師建議將這學期的師生心聯繫活動改為全班出遊或聚餐，而我為這次活動的策畫者，經過許多因素的考慮與參考許多的同學的意見，決定接受導師們的提議，而經過班上同學的投票表決後，決定全班出去聚餐，希望經由這次的活動，增進導師與學生們的互動，也希望能藉此提升班上的凝聚力，而在聚餐中，導師也會到各桌間與學生們談論某些事情，能藉此次機會讓導師去接觸他們平時不常接觸的學生，也能了解學生們對學校的看法已及在學校是否適應的問題，能得知同學們的近況，因為在學校中，老師與學生的接觸其實不多，因此此次活動是有施行的必要，所以此次的班遊獲得全體師生的贊同。</t>
  </si>
  <si>
    <t>工商系大一師生，共計50名。</t>
  </si>
  <si>
    <t xml:space="preserve">101/05/18
12：00至
14：00
響厚牛排林口店
</t>
  </si>
  <si>
    <t>兩位導師，系主任，系上老師共來了五位，問卷的回收率&gt;95%，同學約58人次，過程大部分都由榮學與老師共同參與，從買食材，物品，借電器到包水餃，都展現了同學間的團結力，熱情與感情，在製作水餃的共乘也大致順利而愉快，同學也向老師們詢問有關畢業後的生涯規劃的疑問，老師也盡量回答同學\同學對未來的困惑，我們的神秘嘉賓，系主任也到場一起熱鬧，活動的要旨，聯絡師生的感情在這活動裡，充分的展現。</t>
  </si>
  <si>
    <t>生醫系三乙師生，共計60名。</t>
  </si>
  <si>
    <t xml:space="preserve">101/03/21
18：00至
21：00
活一(小麥前)
</t>
  </si>
  <si>
    <t>本次活動由學生一起籌備活動，在活動之前購買食物、場地佈置、計畫活動流程與裁判、記分等。從籌備中讓學生培養負責主動的態度，建議日後可以延續此方式讓學生更主動投入，使活動不僅只是活動，也能獲得很棒的學習經驗。</t>
  </si>
  <si>
    <t xml:space="preserve">這次共邀請3位畢業的校友徐淑欣、劉心君、劉家駒回來分享個人準備研究所考試的經驗，以及目前其所就讀的研究所特色與未來發展。
(1)徐淑欣：畢業後就讀台大環衛所，雖然每所入學考試不盡相同，但都與本系的專業有關聯，跨領域的學術結合是目前的趨勢也是學必妹們的優勢。(2)劉心君：就讀本校臨研所呼吸照護重症組，學姊建議先就業在進修，或同時在職進修都是學弟妹可以考慮的方向。(3)劉家駒：就讀本校醫工所，建議學弟妹再選擇進修科別時，可以烤量本身的興趣或長處，並勇於嘗試新的事物。
</t>
  </si>
  <si>
    <t>呼治系大三師生，共計60名。</t>
  </si>
  <si>
    <t xml:space="preserve">101/03/21
12：00至
14：00
第二醫學大樓5樓呼吸治療專業教室
</t>
  </si>
  <si>
    <t>透過校友們準備研究所的經驗分享，學生表示對於未來的生涯規劃有很大的助益，建議每學期定期舉辦，相信能帶給學生更多幫助。</t>
  </si>
  <si>
    <t xml:space="preserve">講師以半團康的方式讓整個活動充滿趣味不流於空乏無趣，同時也設許多種需要同儕間互助才可以完成的小活動藉此讓每個人親自體會到，創意其實就在自己心中，只要自己努力思考，就會獲得。更重要的是講師讓我們領悟:其實創意不難。講師在演講中跟我們分享，人只有分兩種:一種是在人生中超車的人，另一種是在人生中被超車而渾然不覺的人。而現在社會中很多人都屬於第二種，被超車不打緊，重要的是，你要知道你被超車了，這樣你才知道應該更努力。 </t>
  </si>
  <si>
    <t>生醫系二乙師生，共計54名。</t>
  </si>
  <si>
    <t xml:space="preserve">101/04/26
19：00至
21：00
工學院六樓會議廳(一)
</t>
  </si>
  <si>
    <t>台大樂足中心主要是推廣足部健康與客製鞋墊，專門幫足部問題的人製作合腳的步行和運動鞋墊。中心的 陳鴻彬老師當場直接為我們示範足踝評估的工具和過程，其中有一台最新能夠測量足底壓力儀器，以便協助評估結果的再確認。發現的問題包括扁平足和高弓足、會造成足部承受的壓力點改變，長久下來可能發展次發性的腳趾排列問題或疼痛產生。選購好的鞋子和適合自己腳的鞋墊，則能夠幫助我們不論是日常生活功能或運動時較不易受傷。</t>
  </si>
  <si>
    <t>物治系大三師生，共計42名。</t>
  </si>
  <si>
    <t xml:space="preserve">101/04/07
12：00至
17：00
台大樂足中心
</t>
  </si>
  <si>
    <t>透過參訪活動，讓學生了解到臨床評估與治療的技巧，也對於輔具和矯具的工作內容有了更深一層的認識，讓學生受益良多。建議每學期定期舉辦，相信能帶給學生更多幫助。</t>
  </si>
  <si>
    <t>本次活動共邀13位校友返校分享畢業後至今的工作經驗與生涯規畫。除了進行臨床實習的心得及實習相關問題解決的經驗和策略外，同時針對學生在大學畢業後考慮生涯規劃的經驗分享。活動進行2個半小時，學妹們發問踴躍，氣氛和樂，互動良好，詢問相關問題包括：如何選擇未來執業場所與單位、薪資狀況、如何調整個人心態與抗壓、如何轉換跑道…。</t>
  </si>
  <si>
    <t>護理系大三師生，共計105名。</t>
  </si>
  <si>
    <t xml:space="preserve">101/06/05
18：30至
21：00
M0301
</t>
  </si>
  <si>
    <t>藉由本次座談，提供同學多樣的經驗和建議，相信對於同學日後的生涯規劃有所助益。建議若能每學期定期辦理，相信能帶給學生更多幫助。</t>
  </si>
  <si>
    <t xml:space="preserve">1.了解每日所需熱量、基礎代謝率及各項運動所消耗的熱量解釋每日所需熱量及基礎代謝率如何計算並要求老師及同學試算，然後隨機抽取代表號碼驗證其答案是否正確，若正確則先給予餐點食用
2.藉由活動了解運動強度及消耗熱量之間的關係
3.藉由實際餐點了解如何攝取每日所需營養讓尚未取餐的同學取餐，接著由主持人介紹飲食金字塔及各類食品所含的熱量為何，並介紹同學們愛吃的垃圾食物及含糖飲料所含的驚人熱量達到警惕的效果。
</t>
  </si>
  <si>
    <t>護理系二乙師生，共計36名。</t>
  </si>
  <si>
    <t xml:space="preserve">101/05/28
18：00至
19：00
M0304教室
</t>
  </si>
  <si>
    <t>藉由分組的活動，提供同學讓同學們了解每日攝取的熱量，從活動中吸收知識，讓學生受益良多。建議若能每學期定期辦理，相信能帶給學生更多幫助。</t>
  </si>
  <si>
    <t>進入研二後，同學們無不致力於個人論文進行，本次特別邀請講師黃瓊瑤為同學們說明其個人完成論文之技巧，藉由經驗分享學習如何確立論文方向擬訂主題，收集相關文獻參考，以及安排進度時間，尚未完成論文的同學們從中學習仿效，互動良好；另邀請講師張家菱透過自身的經歷及公司長期教育訓練的要點，向同學分析理專與顧客間的關係管理，分享成功及失敗案例之關鍵因素，並提供最近較熱門理財產品，如新興市場債權及美元儲蓄險保單等主力商品，使同學們可作為個人資產規劃配置參考，同學們對此議題互動十分熱絡，亦分享彼此不同觀點，獲益良多。</t>
  </si>
  <si>
    <t>EMBA財金組師生，共計54名。</t>
  </si>
  <si>
    <t xml:space="preserve">101/05/26
18：00至
21：30
3F電腦教室
</t>
  </si>
  <si>
    <t>本次演講邀請到電子系助理教授汪濤博士就「學習與成長歷程中的點點滴滴」現身說法，以一個電子系過來人的身分，分別從過去、現在和未來的角度切入，與後輩學弟妹一同分享其學思歷程與生涯規劃。他首先以國父說過「軍人和學生的自由是受限制的」為開場白，強調現階段大學的求學過程中是自由的，但是這種自由不是行為上的自由，應該是思想上的自由。此外，他也以自身的經驗，給目前大學生頗為中肯且淺顯易懂的建議：「少上網、慎選朋友、有禮貌、多運動，最後當然是要多看書多吸取知識」。而除了專題演講外，汪老師也接受同學的問題提問。</t>
  </si>
  <si>
    <t>電子系師生，共計94名。</t>
  </si>
  <si>
    <t xml:space="preserve">101/04/30
17：10至
18：10
工學院六樓第一會議室
</t>
  </si>
  <si>
    <t>藉由講師的說明，學生對於在大學階段的求學態度有更深入的了解，也使大家更認識身兼學長與師長的汪老師，讓本次活動為師生間良好互動關係的建立踏出了重要的一步。建議若能每學期定期辦理，相信能帶給學生更多幫助。</t>
  </si>
  <si>
    <t>本所100學年度之「師生心聯繫」活動係安排在2012年04月24日上午10點至下午1點於醫療機電所行政區舉行。本次活動主題為「畢業校友返校經驗分享」；此次邀請到畢業校友粘乃元、武孟餘、范嘉倫等三位學長姐返校和在校生座談。活動開始首先由李所長致詞，一一介紹三位畢業學長姐之學經歷、過去在校就學點滴及目前工作職務。三位學長姐於報告過後，在場同學也踴躍提出問題，並且由學長姐耐心地回答，最後由所上老師們總結，活動於下午1點圓滿畫下句點。</t>
  </si>
  <si>
    <t>醫療電機所師生，共計40名。</t>
  </si>
  <si>
    <t xml:space="preserve">101/04/24
11：00至
13：00
醫療機電所所務區
</t>
  </si>
  <si>
    <t>藉由學長姐的經驗分享，勉勵在座學弟妹，在學期間學習如何管理時間及研究資源，並把握光陰來妥善完成自己的研究。建議若能每學期定期辦理，相信能帶給學生更多幫助。</t>
  </si>
  <si>
    <t>所上人數規模雖不大，但老師與同學間情感融洽氣氛溫馨，本次活動新聲除三位學校課程及一位因工作無法參與外，其餘同學皆前來參與，出席率十分的高，而老師及學長姐也很清楚地向新生介紹長庚大學之辦學理念，醫學院的教育宗旨以及早期療育所的特色、課程規劃、教育目標、未來展望，讓未入學的新生能夠對早期療育所有更深一層的認識與了解。除了介紹各授課老師之專長領域外，也介紹學長姐，讓新生有不懂的地方可以有詢問的管道，也可以增加學長姐與學弟妹的情誼。</t>
  </si>
  <si>
    <t>早療所師生，共計25名。</t>
  </si>
  <si>
    <t xml:space="preserve">101/05/31
15：00至
17：00
早期療育研究室
</t>
  </si>
  <si>
    <t>透過老師及學長姐向新生介紹長庚大學之辦學理念，醫學院的教育宗旨以及早期療育所的特色、課程規劃、教育目標、未來展望，讓未入學的新生能夠對早期療育所有更深一層的認識。建議若能每學期定期辦理，相信能帶給學生更多幫助。</t>
  </si>
  <si>
    <t xml:space="preserve">在本次活動中，碩一新生首次更深入的認識系上老師以及學長姐們。這也是碩一新生們首次與未來同班同學見面。老師們詳細介紹自己的研究領域以及研究方向，並且跟同學們討論人生規畫和研究所該有的態度。期望同學們在進研究所之後，能夠調整好自我心態。專心在研究領域上，同時的學習發現問題並且解決問題的能力。
　　在餐會之後，同學們還與老師一同前往寶藏巖國際藝術村參觀。讓從其他地方來的新生們對台北有些認識。參觀的過程中，老師與同學們也藉由參觀的途中聊天，增加彼此的認識。
</t>
  </si>
  <si>
    <t>醫放所師生，共計23名。</t>
  </si>
  <si>
    <t xml:space="preserve">101/06/03
11：00至
13：00
上帝的後花園 On The Rock盤石餐廳
</t>
  </si>
  <si>
    <t xml:space="preserve">本次活動邀請系上老師與全體學生互動對話，透過對話，學生可以更加了解系上的課程以及老師研究的相關計畫，並了解學生在學習過程中所遭遇的困難，老師除了提供系上的可運用之資源外，亦說明本身的經驗讓學生作為參考。
藉此座談會，除了可讓師長們了解學生的想法，及在求學生涯中所遭遇到的困境外，也能使學生解開心中的疑惑，更清楚地定位自己未來的求學目標與方向。
</t>
  </si>
  <si>
    <t>醫放系師生，共計110名。</t>
  </si>
  <si>
    <t xml:space="preserve">101/05/21
12：00至
13：00
第一醫學大樓12樓電梯後方廣場
</t>
  </si>
  <si>
    <t>利用疾病管制局人員在準備接待我們的時間，先大略參觀了在一樓有與流感、傳染病相關的衛教區，以不失專業又可以讓一般民眾對疾病能了解的活潑、生動卡通方式呈現，接著我們就在工作人員的指導下前往七樓的國家衛生指揮中心，在平常舉行大型會議充滿電視牆的簡報室聽取楊課長講解有關疾管局架構與疾病監控的簡介，接著在聽完簡介之後，也稍微參觀了媒體室與疫情監控中心。</t>
  </si>
  <si>
    <t>醫學系大四師生，共計50名。</t>
  </si>
  <si>
    <t xml:space="preserve">101/03/20
14：00至
17：00
衛生署疾病管制局
</t>
  </si>
  <si>
    <t xml:space="preserve">全班三十七位同學，好整以暇的遊學校宿舍前往泛航程車處。然後再不慌不忙的搭乘著公車，到達台塑總管理處，也就是我們活動地點。整個過程有說有笑，車內氣氛一片歡愉。
  到達用餐的地點，我們不但馬上感覺到台塑精神勤勞樸實四個字的精神與真諦，也同時感覺到這裡所代表的地位與情感。深深感動的同時，我們心懷感激與敬畏，吃著招待所的招牌菜。在意邊用餐的同時，意編聯繫同學和老師之間的情感。這一切可說是美妙至極。如果可以的話，我真希望天天都可以參與這樣的活動。餐會結束後，整個行程也告一段落了。這次師生聯繫不但是個知性之旅，更是個感性之旅。
</t>
  </si>
  <si>
    <t>工商系大四師生，共計37名。</t>
  </si>
  <si>
    <t xml:space="preserve">101/03/30
12：00至
14：00
台塑總管理處
</t>
  </si>
  <si>
    <t>藉由此次參觀活動讓老師與學生之間的互動更為頻繁，實有助於彼此的情感交流，並達到師生心聯繫之目的建議若能每學期定期辦理，相信能帶給的學生更多幫助。</t>
  </si>
  <si>
    <t>辦理100學年度第二學期「班代大會」，與會學生針對議題充分討論，達到意見反應及溝通之目的</t>
  </si>
  <si>
    <t>全校班級幹部67人，師長1人</t>
  </si>
  <si>
    <t xml:space="preserve">101/4/30工學大樓六樓第一會議廳
</t>
  </si>
  <si>
    <t xml:space="preserve">一、     本次會議簽到單未先備妥，造成報到處排隊過久，延宕開會時間。
二、 提案中學生會針對學生證數位化部分有許多討論，但教務處於去年底已有相關規劃，造成人力重複投資。
</t>
  </si>
  <si>
    <t>辦理101學年度第一學期「班代大會」，與會學生針對議題充分討論，達到意見反應及溝通之目的</t>
  </si>
  <si>
    <t>全校班級幹部64人，</t>
  </si>
  <si>
    <t xml:space="preserve">101/11/14工學大樓六樓第一會議廳
</t>
  </si>
  <si>
    <t xml:space="preserve">一、 本次會議雖有再個別通知各班班代，然仍有少部分班代因故無法參加，且未找人代理，擬於下次再檢討改進。
二、 本次會議為使開會能充分討論，將時間改至晚上1800，總計討論25個議案，達到有效溝通充分討論之目的，下次班代大會開會時間擬檢討依本次時間規劃。
</t>
  </si>
  <si>
    <t>辦理100學年度第二學期「師生座談會」</t>
  </si>
  <si>
    <t>學生幹部18人，師長21人，合計39人</t>
  </si>
  <si>
    <t xml:space="preserve">101/5/28第一醫學大樓二樓簡報室
</t>
  </si>
  <si>
    <t xml:space="preserve">一、 會議計討論學習環境、生活環境、學生證等三大類共8個提案。
二、 本次開會通知單，學生會太晚發送，且對學生幹部的聯絡不夠積極，致與會之學生人數過少；前置時間宜掌握，在協調聯繫上多投入一點。
</t>
  </si>
  <si>
    <t>辦理101學年度第一學期「師生座談會」</t>
  </si>
  <si>
    <t>學生幹部47人，師長20人，合計67人</t>
  </si>
  <si>
    <t xml:space="preserve">101/12/19
第一醫學大樓二樓簡報室
</t>
  </si>
  <si>
    <t xml:space="preserve"> 本次開會未鼓勵同學積極參予，事前均積極宣導，至本次會議參加同學較上次會議增加，然仍有部分缺失，且有部分議題仍須再討論，於本次會後擬再召開檢討會討論。
</t>
  </si>
  <si>
    <t>辦理101學年度第一學期「師生座談會檢討會」</t>
  </si>
  <si>
    <t>學生幹部25人，師長5人，合計29人</t>
  </si>
  <si>
    <t xml:space="preserve">102/1/3學務處會議室
</t>
  </si>
  <si>
    <t xml:space="preserve">一、對101學年度第一學期師生座談會執行狀況進行檢討，總務處及工務課同仁並與會向同學說明本次學校用水餘氯量偏高處理情形與策進措施。
二、 本次會議討論之缺失檢討結論，做為下次會議召開之執行參考。
</t>
  </si>
  <si>
    <t xml:space="preserve">1.醫學系四年級學生、家長及工作人員約250人。
2.資管系家長及工作人員25人
</t>
  </si>
  <si>
    <t xml:space="preserve">1.101年4月14日（星期六）
地點：工學大樓6樓會議廳
2.101年5月11日（星期五）地點：管理大樓5樓研究教室一
</t>
  </si>
  <si>
    <t xml:space="preserve">1.醫學系研習傳承，經驗充足，活動進行順利，頗獲學生家長肯定，並給予正面回應，因經費有限，故校方未能全額補助，餘由主任自費贊助。
2.資管系原申請經費19000元，核定經費12000元，實際經費3742元，差異過大，整體活動規畫仍有檢討空間。
3.經費使用共計支出33742元，尚餘8258元，調整至101學年度新生家長座談會時運用之。
</t>
  </si>
  <si>
    <t>辦理班級幹部研習，本次配合學務處推動之各項重要作業，新增學藝股長與康樂股長參與，分組研習能針對各級幹部不同執掌予以區隔說明，成效良好。</t>
  </si>
  <si>
    <t xml:space="preserve">學生125人，教師7人，
共132人
</t>
  </si>
  <si>
    <t xml:space="preserve">9/14學生活動中心之表演廳、會議室、團體諮商室
</t>
  </si>
  <si>
    <t xml:space="preserve">一、本次研習，中醫系因辦理新生宿營無法參加，其餘各系平均出席率為95%，未到之幹部將列為期末幹部獎勵加扣分之參考，另將提醒各系注意系上活動辦理時間，避免影響學校活動。
二、統計「班級幹部研習」回饋單，同學對時間安排在星期五較不滿意(22%)，將作為下次活動規劃之參考。
</t>
  </si>
  <si>
    <t>課外組報告事項:1.10/29~11/3印度週系列活動 2.核心能力、社團百分百計畫、志工時數認證及深耕學園：配合上述各項計畫內容，請社團因應活動類型繳交相對應之簽到表。 3.有關工學大樓教室借用，社團請遵守設備關閉、索取鑰匙關門及歸還等原則，違規者將影響社團借用教室權益。 4.101學年度第1學期社團整潔比賽：訂於12/6~12/7舉辦。5.第三次社團協調會日期：12/4。學生會報告事項:1.10/31萬聖節活動-南瓜裝置競賽。 2.11/3系運會活動-園遊會。 討論事項：1.本校學生參加校外競賽表現優異獎勵原則。 2.表演廳期末(12~1月)借用情形。</t>
  </si>
  <si>
    <t>全校師生約600人</t>
  </si>
  <si>
    <t xml:space="preserve">101/03/15PM7:00；
國際會議廳
</t>
  </si>
  <si>
    <t xml:space="preserve">1.演出內容有「數字人生」、「阿宅要脫團」、「賣軌」、「武松打店」、「同步口譯」、「二重唱」等六齣截然不同的相聲表演，表演內容結合了日常生活時事及故事，帶來視覺與聽覺的雙重饗宴，令人「一笑解千愁」。
2.場地原為活動中心二樓表演廳(360位座席)，於活動日前一週檢視深耕學園E化系統，確認選此藝文活動課程之ㄧ年級同學已達340人，即時將場地更改為國際會議廳(905位座席)，活動笑聲及掌聲不斷，自回饋單了解此場藝文活動深獲同學喜愛，爾後擬再次邀請該團體蒞校表演。
</t>
  </si>
  <si>
    <t>全校師生約
600人</t>
  </si>
  <si>
    <t>101/05/
22PM7:00；
國際會議廳</t>
  </si>
  <si>
    <t>1.這一場90分鐘的[印度樂舞]演出中，以精彩的印度音樂現場演奏拉開序幕接著印度舞蹈方面的表演，喚起觀眾所有身體的微妙感官，讓大家可以近距離感受，印度古典藝術的互動魅力。
2.場地原為活動中心二樓表演廳(360位座席)，於活動日前一週檢視深耕學園E化系統，確認選此藝文活動課程之ㄧ年級同學已達340人，即時將場地更改為國際會議廳(905位座席)。
3.自回饋單了解此場藝文活動深獲同學喜愛，體驗異國文化與風情，並展現本校藝文多元文化。</t>
  </si>
  <si>
    <t>101/10/
17PM7:00；
國際會議廳</t>
  </si>
  <si>
    <t>1.一場達 90 分鐘的表演，運用了薩克斯風、鋼琴、低音提琴、爵士鼓的特性，演奏出十首不同風格的曲目，讓現場的聽眾都陶醉在歡愉的氣氛中，暫時擺脫現實壓力，以一種輕鬆愉快的心情享受悠閒的氣氛。
2.自回饋單了解此場藝文活動深獲同學喜愛，體驗異國文化與風情，並展現本校藝文多元文化。</t>
  </si>
  <si>
    <t>本校師生近600位</t>
  </si>
  <si>
    <t>101.4.12(四)
晚上6:00
活動中心三樓體育
館</t>
  </si>
  <si>
    <t>1、 得獎名次為:
總冠軍獎—工商系
最佳創意獎—生醫系
最佳團隊獎—職治系
最佳服裝道具獎—護理系
二、問卷發放近500份，回收342份；藉由問卷調查顯示:
1.對生醫系、工商及職治系之演出印象最為深刻。
2.會來觀賞本次活動大都由系學會及BBS版上宣傳號召。
3.問卷顯示建議可多些時事或綜藝戲劇改編演出。
其他意見歸納:
1.認為本屆題目可發揮之創意非常廣。
2.有些系的道具做的很精緻，令人印象深刻。
3.希望有較多實值的鼓勵，能讓同學更有勁力表演。</t>
  </si>
  <si>
    <t>提供ㄧ個能夠呈現長庚大學美工社社團成果的舞台，讓社團的作品能夠讓大家欣賞；需多加留意活動場地的佈置方式，海報張貼的地點、方式有限制，要遵守張貼的規定，搬運展板時可增加更多的人力，佈置時可更加迅速!</t>
  </si>
  <si>
    <t>整場表演非常成功，大家都完成了所有的表演，觀眾也比以往多；流程沒有大家都熟悉，場地設備不熟，下次應提早彩排。</t>
  </si>
  <si>
    <t>來看海報展的同學比意料中的多，也藉此讓大家知道一些卡漫社平時作畫的步驟；應該早些確認場地，整體而言不錯，有達到預期效果。</t>
  </si>
  <si>
    <t xml:space="preserve">101.6.1 
18：30～22：00
活動中心1樓
薄膜球場
</t>
  </si>
  <si>
    <t>辦理「智慧財產權專題演講」－著作權法及資訊保護法。</t>
  </si>
  <si>
    <t>學生、教師，合計約90人。</t>
  </si>
  <si>
    <t>101.5.29於工學大樓E207教室</t>
  </si>
  <si>
    <t>此次演講深入淺出地介紹著作權，但實例部分若能再增加，可使學生能更深刻瞭解、更容易吸收。</t>
  </si>
  <si>
    <t>辦理新生進住智財權宣導。</t>
  </si>
  <si>
    <t>資策會幹部10員，新生約1000人。</t>
  </si>
  <si>
    <t>藉由新生進住宿舍申請宿網時，發放給新生光碟(內容包含智慧財產權宣導等資料)，每位新生均需通過「智慧財產權」之測驗，方能取得上網資格，能確實達到宣導「智慧財產權」之目的。資策會組成的「宿網防毒服務隊」協助新生解決網路問題，對新生極有幫助。</t>
  </si>
  <si>
    <t>辦理辦理「智慧財產權專題演講」－著作權法及相關案例介紹。</t>
  </si>
  <si>
    <t>101.10.22工學大樓E208教室</t>
  </si>
  <si>
    <t>此次演講未來可再增加實例部分，以使學生能更深刻瞭解吸收。</t>
  </si>
  <si>
    <t>1.規劃學習單以引導同學認知海報展核心知識，惟少數學生未認真學習與填答。
2.持續傳達「紫錐花運動」健康、反毒及愛己愛人之意象，希將我國發起之反毒運動自校園逐步推向國際，蔚為世界風潮。</t>
  </si>
  <si>
    <t xml:space="preserve">由陳君侃副校長致詞揭開序幕，副校長感謝站在輔導第一線的導師們的用心，勉勵共同努力培育富有專業知識，亦有優良品德的學生。陳英淙學務長則說明本學年度推動之學務工作重點，並分享三封來自家長及校友的感謝來函，給予平日默默付出的教學、行政團隊帶來莫大的鼓勵。另各組也分別說明本學期的工作重點及需導師協助配合的事項，導師們也提出相關問題熱烈討論。
專題演講部分，邀請台灣師範大學教育心理與輔導學系林家興弘教授蒞臨演講，主題為「導師如何有效的輔導學生」，增進本校導師們認知到導師角色的難為、現代學生的特質、師生關係的建立及維繫、如何運用適當的輔導方法，以以及特殊學生的處理..等。促進導師們輔導相關之知能。
</t>
  </si>
  <si>
    <t>各系輔導教師、導師及學務工作相關人員240人。</t>
  </si>
  <si>
    <t xml:space="preserve">101.02.16 
學生活動中心 
</t>
  </si>
  <si>
    <t xml:space="preserve">1. 例行於開學前一週及因應學生輔導需求辦理。並進行學務工作報告及討論，即時回饋及討論，導師反應佳。
2. 場外稍有學生進行活動噪音，
未來需注意改進。
</t>
  </si>
  <si>
    <t xml:space="preserve">  於9月13日辦理，共有263位導師及學務相關人員熱烈與會。由包家駒校長親自頒發新學年度導師聘書，感謝導師們的辛勞並並期勉所有與會導師共同培育富有專業知識，亦有優良品德的學生。
    邀請100學年度優良輔導教師(輔導獎)得獎的醫學系鄭邑荃老師師、生技系林美惠老師、工學院電機系王永宜老師、管學院工商系李怡禛老師分享得獎感言。
    另進行專題演講(一)邀請本校早期療育所陳麗如副教授演講，主題為「大專校院身心障礙學生輔導工作之運作」，透過本次演講，增進本校導師們對特教學生之認識與輔導資源的運用。專題演講(二)由教務處品保組施大偉老師主講，主題為「e-portfolio系統操作與運用」。簡介本校數位學習歷程檔案系統的操作及運用。
   最後進行學務工作報告及討論，共同展開新學期的導師工作。
</t>
  </si>
  <si>
    <t>各系輔導教師、導師及學務相關工作人員，共計263人。</t>
  </si>
  <si>
    <t xml:space="preserve">09.13
09:00~
12:15
活動中心二樓表演廳
</t>
  </si>
  <si>
    <t>整體活動進行流暢，優良老師們的分享及專題演講皆為學生輔導實務良好之示範，受好評。各組報告及討論時間足夠，導師能充分交換意見。導師整體回饋46%非常滿意、50%滿意、4%尚可。</t>
  </si>
  <si>
    <t xml:space="preserve">1.邀請余振民諮商心理師帶領，介紹故事治療並帶領團體演練，第一天的課程以團體諮商活動來進行自我探索， 瞭解個人的核心基模，包括自我概念、因應壓力、以及人際互動等核心基模。從生命故事的探索中，瞭解個人如何以自己的思維模式，以及內心深處的心靈渴望，練習在故事當中注入治療性的元素，包括同理、祝福、轉化，與力量。引導學員探索情緒困境，並運用故事敘說的的方式來釋放情緒、轉化情緒，學習正向的情緒管理方法。
2.第二天課程則引導學員探索情緒困境，運用故事敘說的的方式來釋放情緒、轉化情緒，學習正向的情緒管理方法。探索身心疾病在內心深處的需求與渴望，憂鬱的渴望是什麼？焦慮的渴望是什麼？身體的疾病需要我們哪些照顧？用用故事治療的方法來探索夢境，瞭解潛意識心靈深處的渴望，適當地滿足意識心靈的需要，進行身心靈整合。最後討論兩天的學習與成長，並探討如何運用所學應用到未來的生活，並互相回饋、祝福及道珍重再見。
3.成員們從陌生到熟悉、互相分享及支持，不僅瞭解自己的特質、找到自己的正向能量、未來的方向，也提供成員支持及鼓勵，在彼此的分享中，互相看見，在回饋分享中流露出在此課程中豐富的學習及對自己成長的感動與肯定。
</t>
  </si>
  <si>
    <t>學生:20</t>
  </si>
  <si>
    <t xml:space="preserve">05/05~ 06
09:00~
14:30
活動中心二樓諮輔組團體諮商室
</t>
  </si>
  <si>
    <t>以團體諮商的形式進行深度的心理療育活動，深獲學生喜愛。擬持續辦理。</t>
  </si>
  <si>
    <t xml:space="preserve">1.5/8由劉于華心理師講演「學生輔導實務案例研
討～網路 e世代的大學生現象」。案例分享的方式
讓與會老師更瞭解E世代學生的想法、行為，尤其
在輔導網路成癮學生時可以思考的方向及作法。共
計54人參加。
2.5/18由林祺堂博士講演「來顆維他命H--提升您的幽默輔導能力」。林博士以幽默的方式介紹正向心理學的應用，妙語如珠地提出建立師生關係時，老師可以思考的問題及應作之自我覺察，讓老師們時時會心而笑。共計53人參加。
</t>
  </si>
  <si>
    <t>各系輔導教師、導師及學務相關工作人員，共計107人。</t>
  </si>
  <si>
    <t xml:space="preserve">05.08及05/18
10:10~12:00
第一醫學大樓簡報室
</t>
  </si>
  <si>
    <t xml:space="preserve">網路成癮及幽默輔導兩個主題皆非常受與會老師歡迎。案例式講解增加輔導學生時的可運用性
，反應良好，受好評。建議可增加小組討論時間，以增加輔導經驗交流。
</t>
  </si>
  <si>
    <t xml:space="preserve">    為增進本校學生對網路沉迷的內涵、問題種類及成因之認識，並建立適當網路人際互動及良好網路使用習慣，本組於10月4日(星期四)辦理「網路關係成癮-談網路上的人際互動」講座，邀請呂奕熹諮商心理師蒞臨指導，共計140位同學踴躍參與。
   呂心理師以逗趣的新聞影片-「低頭族現象」作為開場，幫助同學們了解近年來網路使用頻率遽增與失控狀況，並釐清「尼特族」、「御宅族」、「靠爸族」、「網路成癮者」之定義與特性，使學生在短時間之內即能了解各類差異並進行自我檢核。
</t>
  </si>
  <si>
    <t>大學部學生，共計140人參與。</t>
  </si>
  <si>
    <t>工學大樓6樓會議廳(一)</t>
  </si>
  <si>
    <t xml:space="preserve">   本次講座原以活動中心二樓表演廳為演講場地，雖活動前兩個月已與各處室確認以避開大型活動辦理時間，但卻忽略學生會迎新演唱會辦理時程。(為維護學生上課品質，已於活動前兩週將場地變更訊息放置選課網頁，並製作海報於活動中心各處張貼。)
  下次進行活動辦理時，除與相關處室進行確認外，亦會與學生會及社團確認大型活動辦理時程。
</t>
  </si>
  <si>
    <t xml:space="preserve">1. 主題(一):『個案研討暨導師支持團體』，講師劉于華諮商心理師因火警意外無法前來,10/25及11/8場次取消辦理。11/1場次由本校胡正申老師擔任講師，藉由案例分享討論，研討學生個案輔導實務，促進彼此經驗交流及支持。
　整體回饋63%非常滿意、32.6%滿意、
4.4%尚可。 
2. 主題二：生命教育專題：失落與關懷，11/30邀請本校蕭仁釗老師主講，分享於近年在重大天災及安寧病房從事心靈關懷之經驗，並引導與會老師思考生命的意義、死亡的規劃等重要議題，增進有關學生遭遇重大失落事件時之輔導知能。共計65位導師踴躍出席。整體回饋58.6%非常滿意、29.8%滿意、8.4%尚可、
3.2%不滿意。 
</t>
  </si>
  <si>
    <t xml:space="preserve">1.各系輔導教師、導師，共計28人。
2. 各系輔導教師、導師，共計65人
</t>
  </si>
  <si>
    <t xml:space="preserve">1.11/01
10:10~12:10
第一醫學大樓簡報室
2.11/30
10:10~12:10
第一醫學大樓簡報室
</t>
  </si>
  <si>
    <t>1.講師臨時無法前來,故邀請輔導實務經驗豐富之本校胡老師協助帶領個案討論，老師們反應熱烈。結餘經費則另案辦理其它主題活動。
2.蕭老師分享十年來之實務工作心得，深受與會老師好評及迴響。</t>
  </si>
  <si>
    <t xml:space="preserve">   會議當天由諮輔組同仁宣導教育部所推廣之「UCAN大專校院就業職能診斷平台」。此外，為協助本校學生提前進行自我生涯探索，並學習透過各種管道及資源之整合以提升在職場上的競爭力，會中邀請104人力銀行研發處王素卿經理為同學進行個人職能性格檢測及就業趨勢介紹，提供同學不同面向的思考。
    與會同學發言及互動踴躍，活動延長二十分才在同學們依依不捨下結束。透過回饋表統計，超過90%的同學認為此講座對於自己未來的職涯規劃有所助益(勾選「非常滿意」或「滿意」者)，也期待未來諮輔組能舉辦更多心靈成長講座。
</t>
  </si>
  <si>
    <t xml:space="preserve">大學部同學，21人。
</t>
  </si>
  <si>
    <t xml:space="preserve">時間：12/6(四)
18：00~21：00
地點：工學大樓E0101教室
</t>
  </si>
  <si>
    <t>有關自我生涯探索及職能的活動，深獲學生喜愛。</t>
  </si>
  <si>
    <t xml:space="preserve">    為使學生進行自我探索與心靈成長，同時賞讀夢境的語言與智慧，利用內在對話之指引抒解生活困境，邀請政治大學李香盈心理師蒞臨指導「深入夢境，理解內在自我～夢境解析」。李心理師首先為同學介紹「夢組成的原理」，為了讓同學們更明白夢中的隱喻，以匿名的方式呈現過去在其他大專校院解夢的個案之夢境。接著也邀請與會同學進行分組演練，繪畫自己的夢境並與同組同學進行分享與探索。在一連串的討論之下，同學們都相當驚訝，一段簡單的文字或是圖畫背後，竟隱藏了無窮意義與能量，過程中甚至有兩三位同學因碰觸內心感受而落淚，釋放了潛意識中壓抑的負向情緒，而「情緒抒解」，也正是本活動的重要目標之ㄧ。</t>
  </si>
  <si>
    <t xml:space="preserve">大學部同學，19人。
</t>
  </si>
  <si>
    <t xml:space="preserve">時間：12/13(四)
18：00~21：00
地點：
活二會議室
</t>
  </si>
  <si>
    <t>雖活動前兩天有一一致電聯繫30名報名同學，但活動當天仍有11位同學未出席活動。為維護其他想報名同學之權益，擬考慮未來在辦理有限額活動時，先請同學繳交200元保證金，準時出席活動或活動前一天取消則全額退回(若未出席或提前取消，擬邀請學生進行一小時志工服務，即退回保證金)。</t>
  </si>
  <si>
    <t>1.使服務員之間更加熟悉。2.建立團隊向心力，讓服務員有對於團隊的認知。3.製作手工小卡作為學童的禮物。4.透過家扶中心的講師，學習到如何去帶好學童。5.讓服務員對未來的行前與營期做好準備；1.影片播放時間稍長，可以縮短ㄧ點。2.不可以帶食物飲料入內。3.對現場器材不熟悉，拖延到時間。4.團隊動力的時間安排不周全，導致有一關卡未完整結束。</t>
  </si>
  <si>
    <t>藉由活動讓系上各年級間關係更緊密融洽，並介紹系學會各部門及各系隊，讓學弟妹更加認識中醫系，達到傳承、交流及宣傳之目的；場地太大人又多，沒有海報板幫助時聲音很難集中，來賓入場時以啪燈照射並再加上紅毯更能顯其重要性。</t>
  </si>
  <si>
    <t>為使嘉年華活動更加順利進行，大家一起討論，期望能呈現出最好的效果。</t>
  </si>
  <si>
    <t>促進大一學弟妹對系上了解，以及增加和學長姐之間的互動交流，並且更認識系上活動與系隊運作，活動進行時大家反應熱烈，且熱情參與，成功促進大一新生間的互動，也幫助學長姊更認識新生；活動前規劃不健全，工作分配不明確，應事前分配好，想好哪裡需要人力。</t>
  </si>
  <si>
    <t>透過網路與傳單宣傳，並在期初社大讓新生們了解到學生會的運作以及參加學生會可以學習到的事物，不少學弟妹表示希望可以加入學生會，希望有機會能讓更多新血參與我們社團的運作；宣傳效果不佳導致來的新生沒有預期的多，幹部應在用餐時去與學弟妹聊天讓彼此更熟悉。</t>
  </si>
  <si>
    <t>讓大一新生對資工系有更深的了解，介紹大學生需要具備的BBS以及各學科重點，讓新生彼此更熟識也介紹學長姐給他們認識，讓他們日後有問題時都能去詢問；場地太晚租借導致沒有在場地跑流過，因此當天有點混亂，團康沒有考量到音量控制，食物有點錯估，時間規劃需更詳盡，結尾沒有控制完善。</t>
  </si>
  <si>
    <t>1.大家經過系學會的介紹及發放今年度行事曆後，更能了解往後的行程，及知道系學會的人員與服務項目 2.各小家介紹及自我介紹；1.早點借教室以免借不到適合的場地 2.活動前最好把總流跑過一遍 3.估算好學長姐及老師會來參與活動的人數，避免餐點及位子不夠。</t>
  </si>
  <si>
    <t>經由這次活動，學弟妹更加認識彼此和系上的學長姐，也對大學新生活與資管系活動有更多了解；活動前彩排次數不足導致對行程掌握不確實，場地佈置過慢導致行程與時間彈性變緊迫，場復人員過少導致太慢還場地。</t>
  </si>
  <si>
    <t>以紙條方式提供隨堂提問，提升互動性，讓對相關議題有感觸的同學有所收穫，引導同學自主思考，並聆聽別人不一樣的想法，達到多元思考；訂定講座主題可以更明確且具方向性，增長宣傳期，讓管道更多元，講座舉辦的時間可提前配合招生宣傳，以後可考慮與系學會或其他同性質社團合辦。</t>
  </si>
  <si>
    <t>1.一籌會議(9/19)說明報名程序及相關事項，二籌會議(10/2)說明核銷細節及各隊練進度報告，三籌會議(10/24)說明預演及當日表演細節並抽籤出場順序。2.本屆啦啦隊前四名依序為：化材、護理、工商、醫學，及最佳團隊精神獎：復健聯。3.檢討會議(11/13)內容多系表示優點為：可凝聚系上向心力、表演流程均順暢；尚具改善為：練習場地應提早確認。</t>
  </si>
  <si>
    <t>藉由擺攤，幫同學傳巧克力和卡片給他想要傳的對象，並增加系上同學參與事務的能力，大家充滿熱情有活力的擺攤，吸引很多人前來購買觀看；聲控沒有處理好，有人反映音樂的音量太大。</t>
  </si>
  <si>
    <t>讓舊雨新知聚在一起，並說明本次出隊大方向，各社員分組討論出隊觀察到的問題並討論新計畫，最後依大家填寫的志願分成五個工作小組，將在學期中籌備暑假出隊事宜；社大時間與隊員補課時間撞期，下次應調查清楚。</t>
  </si>
  <si>
    <t>藉由破冰遊戲使社員間彼此認識熟絡，並用簡報及分享方式介紹社團性質、過去活動及未來活動，且有許多新加入的夥伴有意願一起參加志工活動；未提醒大家攜帶環保餐具前來參與活動。</t>
  </si>
  <si>
    <t>凝聚社員共同感情，擬定未來目標；時間掌控不好。</t>
  </si>
  <si>
    <t>透過這次分享會，吸引了許多新朋友，讓更多人了解到明師的重要性，也讓大家有機會來到明師的座下接受帶領；需增設機動組，提早租借會場，加強場內外動線暢通，多培育報到組人員。</t>
  </si>
  <si>
    <t>藉由活動招募新生、宣傳羅卡達工作理念，吸引許多新生參加，從他們在活動中熱烈參與看來，活動規劃應有令他們感到有趣，活動後也有學弟妹積極詢問和關注醫甸園Med-service版，成效相當不錯；訂的pizza很慢才送到，導致較早到的學弟妹乾等，學長姐應該在這時主動與他們聊天。</t>
  </si>
  <si>
    <t>介紹社團宗旨以及本學期之活動簡介，藉由團康拉近學弟妹間的情感，來了許多人，反應也很熱烈，活動很成功；用披薩吃到飽有點模糊社大的要點，感覺是為了吃而不是要了解春暉社，PPT做的很簡略，影片比較吸引人，最後忘記照大合照。</t>
  </si>
  <si>
    <t>主要是向新生詳細介紹我們的社團，新生們都很專注地聽社長及老師們的說明，交流時間討論、分享心得時也相當活絡，今年有許多熱誠的社員加入，期待他們為社團帶來更多不一樣的想法；缺乏新社員間的交流，下次可以添加一些遊戲，讓新生可以互相認識彼此，而不是只有簡單的自我介紹，這次預估的人數與之前社團嘉年華統計的不相符，下次會對新生人數作更仔細地確認，以更準確估計餐點份數，避免餐點過剩。</t>
  </si>
  <si>
    <t>藉由茶會的方式，在輕鬆的氣氛之下，向新生介紹慈青這個大家庭，使新生了解慈青，並非只是吃齋念佛而已，更可學到做人處事的道理，以及透過服務人群，了解自我價值，另外安排豐富多元的社課內容，讓新生接觸多方面的知識，增長見聞，期能吸引新生留下；團康活動需更加活潑有趣，餐點準備過多，主持和場控需再加強，向新生宣傳桃區迎新宿營時資訊未統整，導致訊息傳遞錯誤。</t>
  </si>
  <si>
    <t>有參與的學弟妹對於此活動都玩的很開心，玩遊戲也很投入，藉由團隊遊戲讓學弟妹互相認識並熟悉彼此，也促進學長姊和學弟妹間的情感，更讓三個本來沒有交集的社團，彼此認識，加深了各自的友誼；活動比較臨時性，因此並沒有經過深思熟慮，許多因素導致學弟妹來的人數不多，設計關卡也有疏忽，以後可以此活動做參考再改進。</t>
  </si>
  <si>
    <t>講師帶領的體驗禪讓社員幹部體驗到能量的轉變及差異，透過禪修人生有很大的轉變，身體變得健康讓社員幹部更加努力在禪修禪定上；沒有準備麥克風及相機，下次應改進。</t>
  </si>
  <si>
    <t>新進社員相當用心的和我們走遍各大樓廁所，不僅學會容忍難受氣味，還學會了站在別人的角度去思考，整個活動過程，我們採用聊天的歡樂氣氛進行，讓新生能放鬆心情，快速和我們熟悉彼此。事情未經勘察活動動線，使得活動有點像是沒有計畫過就行動；沒有檢查過用具部分，導致申請經費後才發現仍有許多用具可以使用，不需申請經費。</t>
  </si>
  <si>
    <t>藉由崇青週擺攤，來宣傳社團近期的活動，社團的服務性質以及利用其中1天晚上邀請社團已畢業的學長來為我們的志工出作大略的分享以及心得。並且持續招募讀經班和出隊志工。大多數人都只是來買我們所賣的東西而已，對於一開始宣傳社團的宗旨和招募志工的目標效果不大，只有大多數人有詢問到這一部份，不過還是有讓更多人知道崇德青年這個社團。這次沒有做傳單，下次應該可以做個小傳單，上面有我們的社團動以及簡單介紹社團服務的目標等等，讓他們買我們的東西時可以順便帶傳單回去看，或者是要有一個人專門介紹我們社團的活動，讓來買東西的人不僅只是單純買東西，而能清楚知道我們社團。</t>
  </si>
  <si>
    <t>邀請復興鄉衛生所部落健康營造中心的專員李岑葦小姐來來向大家說明志工服務的內涵以及所應有的態度及觀念，並且分享她於復興鄉多年服務的心得。檢討:1.關於"志工服務講座"這主題是否下屆要繼續有待討論，因為我認為這堂講座的重點及主題還是應該放在"經驗分享"因為"志工服務的態度及內涵"這個主題及方向本質就有一定的說教及呼籲成分在而會使得內容較為枯燥2.這次的講座主題定位為”志工服務”，與去年分享服務經驗的講座形式不太相同，而李小姐本身是衛生所部落健康營造中心的專員，而非專業的志工訓練人員。所專業的範圍不同，因此講師在這一方面的主題的準備或許較為困難。3.對於講座的主題及形式會在思考如何辦的更能夠對學弟妹留下深刻印象。</t>
  </si>
  <si>
    <t>以下為同學回饋單所寫內容:1.戴醫師超讚平易近人，結合行為、心理讓內容更有趣2.很活潑、很棒。另外有9成多的同學在此活動中學到新知識，也希望以後再邀請戴醫師來演講；1.雖然透過深耕而有800人參加，但活動前宣傳可以再多一點2.沒說清楚時間，讓很多同學以為6:15開始，而造成他們在場內等很久3.有同學反應燈開太少，會讓聽者想睡覺。</t>
  </si>
  <si>
    <t>經由這次活動，感受到許多同學們的熱情與支持，同時也藉由與通識中心合作的「狗狗圖像行為」的深耕活動讓大家知道與狗狗相關的知識。1.前置作業容易遲到2.活動結束後的器材歸還逾時。</t>
  </si>
  <si>
    <t>藉此活動介紹嘉義雲林小吃給大家，並舉辦海報展，展覽嘉義雲林地區的觀光景點和返鄉服務隊，讓非社團的人更了解嘉義雲林地區的風土民情，也讓社員在販賣過程中學習與顧客應對，訓練口才和膽量；太晚送申請單導致大掛報位置放在不利的區域，宿舍海報量錯尺寸因此未張貼在宿舍，下次要估好食物的量。</t>
  </si>
  <si>
    <t>100級新生、各社團代表同學，約共計1300人</t>
  </si>
  <si>
    <t>100/09/011；活動中心三樓體育館、二樓表演廳及B1庚心廣場</t>
  </si>
  <si>
    <t xml:space="preserve">本次社團迎新主題3I-ism(我的主張)培養自己三種能力:(1)idea有自己想法計畫(2)indeed確實去執行(3)idol讓自己成為同學的典範
成效：(一)參與新生人數共1060人較去年增加15人、對流程規劃滿意程度高佔76.41%較去年滿意增加5%、對時間控制滿意程度高佔72.27%去年滿意增加4.83%、對場地安排滿意程度高佔70.09%較去年滿意增加3.46%學生整體氣氛滿意程度高佔77.17%較去年滿意增加1.66%學生(二)印象最深刻前四名為：1.各社團擺攤2.整體氣氛 3.主持人功力4.活動型態(三)對社團有初步了解，統計成果有達成63.31%。
檢討：1. 新生對社團有初步了解比100年度稍減1.23%。2.自問卷中統計學生建議多為:(1)活三體育館太悶熱，無法熱情參與活動。(2)社團表演時間太少。(3)社團擺攤位置稍微略擠。
</t>
  </si>
  <si>
    <t>編號</t>
  </si>
  <si>
    <t>建立校園之核心價值，塑造具有特色之校園文化</t>
  </si>
  <si>
    <t>1-1-1
確立、倡導予釐訂高等教育人才配合學校整體發展與學生特質，以建立具有特色的校園文化</t>
  </si>
  <si>
    <t>1.校內社團活動</t>
  </si>
  <si>
    <t>1-1</t>
  </si>
  <si>
    <t>建立校園之核心價值，塑造具有特色之校園文化</t>
  </si>
  <si>
    <t>2.社團參與校外活動與競賽</t>
  </si>
  <si>
    <t>3.社團迎新</t>
  </si>
  <si>
    <t xml:space="preserve">
4.音樂性社團全國音樂比賽
</t>
  </si>
  <si>
    <t>5.系學會參與全國科系競賽</t>
  </si>
  <si>
    <t>金額小計</t>
  </si>
  <si>
    <t>第一項金額合計</t>
  </si>
  <si>
    <t>2-1</t>
  </si>
  <si>
    <t>1.急救安全教育</t>
  </si>
  <si>
    <t>2.交通安全</t>
  </si>
  <si>
    <t>3.校園巡邏</t>
  </si>
  <si>
    <t>4.傷病慰助</t>
  </si>
  <si>
    <t>5.防火防災教育宣導</t>
  </si>
  <si>
    <t>1.心理測驗與高關懷學生輔導</t>
  </si>
  <si>
    <t>2.身心健康講座</t>
  </si>
  <si>
    <t>3.生命教育</t>
  </si>
  <si>
    <t>4.身心障礙學生戶外活動</t>
  </si>
  <si>
    <t>2-3</t>
  </si>
  <si>
    <t>促進和諧關係</t>
  </si>
  <si>
    <t>2-3-2
強化導師功能，有效輔導學生學習及生涯發展，促進師生和諧關係</t>
  </si>
  <si>
    <t>1.師生心聯繫活動</t>
  </si>
  <si>
    <t>2.班代大會</t>
  </si>
  <si>
    <t>3.師生座談會</t>
  </si>
  <si>
    <t>4.家長座談會</t>
  </si>
  <si>
    <t>2-3-3
同儕與人群關係</t>
  </si>
  <si>
    <t>1.社團及班級幹部訓練</t>
  </si>
  <si>
    <t xml:space="preserve">3.學生校內外住
宿安全訪視   </t>
  </si>
  <si>
    <t>2-4</t>
  </si>
  <si>
    <t>促進適性揚
才、自我實現</t>
  </si>
  <si>
    <t>2-4-2
辦理藝文活動，培養人文素養</t>
  </si>
  <si>
    <t>1.學術講座與藝文活動</t>
  </si>
  <si>
    <t>2.學生創意才藝競賽、歌唱音
   樂比賽</t>
  </si>
  <si>
    <t>3.社團成果發表</t>
  </si>
  <si>
    <t>3-1</t>
  </si>
  <si>
    <t>1.新生交流活動</t>
  </si>
  <si>
    <t>2.新生家長座談會</t>
  </si>
  <si>
    <t>3.民主法治教育與春暉相關活
   動</t>
  </si>
  <si>
    <t>第二項金額合計</t>
  </si>
  <si>
    <t>1.長庚青年</t>
  </si>
  <si>
    <t>1.社會服務與品格教育</t>
  </si>
  <si>
    <t>2.服務隊相關活動</t>
  </si>
  <si>
    <t>3.中小學課輔及服務相關活動</t>
  </si>
  <si>
    <t>3.中小學課輔及服務相關活動</t>
  </si>
  <si>
    <t>4-2</t>
  </si>
  <si>
    <t>建立專業化之學務與輔導工作及學習型組織</t>
  </si>
  <si>
    <t>4-2-3
建立標竿學習模式，加強學務與輔導工作觀摩與交流及傳承，並發展成為學習型組織</t>
  </si>
  <si>
    <t xml:space="preserve">
1.健全社團輔導委員制度
</t>
  </si>
  <si>
    <t>2.社團輔導老師研討會</t>
  </si>
  <si>
    <t>3.導師研討會</t>
  </si>
  <si>
    <t>4.主題工作坊</t>
  </si>
  <si>
    <t>5.社團活動品質之建立-提昇社團經營品格與活動品質</t>
  </si>
  <si>
    <t>第四項金額合計</t>
  </si>
  <si>
    <t>3-2</t>
  </si>
  <si>
    <r>
      <t>承辦人：</t>
    </r>
    <r>
      <rPr>
        <u val="single"/>
        <sz val="16"/>
        <rFont val="標楷體"/>
        <family val="4"/>
      </rPr>
      <t>_______________________</t>
    </r>
    <r>
      <rPr>
        <sz val="16"/>
        <rFont val="標楷體"/>
        <family val="4"/>
      </rPr>
      <t xml:space="preserve"> 會計主任：</t>
    </r>
    <r>
      <rPr>
        <u val="single"/>
        <sz val="16"/>
        <rFont val="標楷體"/>
        <family val="4"/>
      </rPr>
      <t>_____________________________</t>
    </r>
    <r>
      <rPr>
        <sz val="16"/>
        <rFont val="標楷體"/>
        <family val="4"/>
      </rPr>
      <t xml:space="preserve">  學務主管：</t>
    </r>
    <r>
      <rPr>
        <u val="single"/>
        <sz val="16"/>
        <rFont val="標楷體"/>
        <family val="4"/>
      </rPr>
      <t>___________________________</t>
    </r>
    <r>
      <rPr>
        <sz val="16"/>
        <rFont val="標楷體"/>
        <family val="4"/>
      </rPr>
      <t xml:space="preserve"> 校長：</t>
    </r>
    <r>
      <rPr>
        <u val="single"/>
        <sz val="16"/>
        <rFont val="標楷體"/>
        <family val="4"/>
      </rPr>
      <t>_______________________________</t>
    </r>
  </si>
  <si>
    <t>全部工作項目金額總計</t>
  </si>
  <si>
    <t>2-1-1
校園安全之危機管理</t>
  </si>
  <si>
    <t xml:space="preserve">
營造安全
校園生活</t>
  </si>
  <si>
    <t xml:space="preserve">101.3.10-11
8：30-17：00
活動中心二樓學務處會議室及一樓技擊室
</t>
  </si>
  <si>
    <t xml:space="preserve">1.學生覺得此活動最大收穫為增加個人知識習得急救技能，計有31人因個人興趣前來上課覺得受益良多，對於課程內容覺得很充實緊湊；而學員最有興趣之主題首為包紮、其次為心肺復甦術、第三為休克與普通急症。
2.建議課程技術演練時間加長以熟悉技術；另辦理時間可安排於寒暑假。
</t>
  </si>
  <si>
    <t>計有34人報名，全程參與者34人，經筆試及技術考取得證書32人，合格率  94.11％。</t>
  </si>
  <si>
    <t>學生34人</t>
  </si>
  <si>
    <t xml:space="preserve">101.10.6-7
8：30-17：00
活動中心二樓學務處會議室及一樓技擊室
</t>
  </si>
  <si>
    <t xml:space="preserve">1.學生覺得此活動最大收穫為增加個人知識習得急救技能，另計有29人因個人興趣前來上課覺得受益良多，對於課程內容覺得很充實緊湊；而學員最有興趣之主題首為包紮、其次為骨骼關節肌肉損傷、第三為心肺復甦術。
2.建議：
（1） 開進階班課程。
（2） 需有充裕技術演練時間以熟悉技術。
（3） 加開研習班別。
</t>
  </si>
  <si>
    <t>辦理101年學期機車安全駕駛講習</t>
  </si>
  <si>
    <t>學生:109人</t>
  </si>
  <si>
    <t>1.101.2.23.
19:00-21:00
於工六第二會議廳</t>
  </si>
  <si>
    <t xml:space="preserve">1.邀請桃園縣警察局交通隊專業講師劉玉祥，結合案例實施宣導，講題內容以交通法規、汽車、騎乘機車及行人安全、交通意外事故之處理方式，實施2小時講習。
2.演講內容生動活潑，深入淺出，時間掌握良好。
</t>
  </si>
  <si>
    <t>計二場次分別
學生263、90人
合計353人。</t>
  </si>
  <si>
    <t>1.101.9.20.19:00-21:00
及9.22.09:00-11:00
於活動中心二樓表演廳</t>
  </si>
  <si>
    <t xml:space="preserve">1.兩場次分別邀請桃園縣警察局交通隊專業講師陳添發、陳瑞通，結合案例實施宣導，講題內容以交通法規、汽車、騎乘機車及行人安全、交通意外事故之處理方式，實施2小時講習。
2.演講內容生動活潑，深入淺出，時間掌握良好。
</t>
  </si>
  <si>
    <t>辦理校園巡邏隊暑訓，本活動邀請之講師均為校內外學有專精的老師，課程結束後隊員均表示獲益良多。</t>
  </si>
  <si>
    <t>學生20人，教師6人，共26人</t>
  </si>
  <si>
    <t xml:space="preserve">9/3～9/4學生活動中心二樓會議室、韻律教室、薄膜籃球場、坪頂消防隊
</t>
  </si>
  <si>
    <t xml:space="preserve">因去年舉辦時間為8月下旬，同學表示時間較不易安排，本學年配合開學延至開學前(9月3、4兩日)，仍有部分隊員因故無法參加，為落實訓練成效，無法參加人員將納入考核檢討，並於新學年招募新隊員時列入招募宣導事項。
</t>
  </si>
  <si>
    <t>101年2月導師（學輔人員）實施傷病學生慰問</t>
  </si>
  <si>
    <t>王國彬老師</t>
  </si>
  <si>
    <t>101年2月醫院</t>
  </si>
  <si>
    <t>導師（學輔人員實施慰問並檢附相關文件申請、核銷）</t>
  </si>
  <si>
    <t>陳偉倫老師</t>
  </si>
  <si>
    <t>101年3月導師（學輔人員）實施傷病學生慰問</t>
  </si>
  <si>
    <t>黃秀梨老師</t>
  </si>
  <si>
    <t>101年3月醫院</t>
  </si>
  <si>
    <t>101年3月學生緊急傷病送醫車資</t>
  </si>
  <si>
    <t>中醫系鄭同學</t>
  </si>
  <si>
    <t>101年3月</t>
  </si>
  <si>
    <t>學生緊急病症送醫經審核予以車資補助</t>
  </si>
  <si>
    <t>生醫系王同學</t>
  </si>
  <si>
    <t>唐菁苓教官</t>
  </si>
  <si>
    <t>施純霖教官</t>
  </si>
  <si>
    <t>101年3月學生宿舍</t>
  </si>
  <si>
    <t>101年4月學生緊急傷病送醫車資</t>
  </si>
  <si>
    <t>護理系黃同學</t>
  </si>
  <si>
    <t>101年4月</t>
  </si>
  <si>
    <t>資工系王同學</t>
  </si>
  <si>
    <t>陳妍慧老師</t>
  </si>
  <si>
    <t>林佩欣老師、鄭智修老師</t>
  </si>
  <si>
    <t>101年4月學生宿舍</t>
  </si>
  <si>
    <t>生醫系譚同學</t>
  </si>
  <si>
    <t>101年4月導師（學輔人員）實施傷病學生慰問</t>
  </si>
  <si>
    <t>王光正老師</t>
  </si>
  <si>
    <t>101年5月導師（學輔人員）實施傷病學生慰問</t>
  </si>
  <si>
    <t>鄭智修老師</t>
  </si>
  <si>
    <t>101年5月</t>
  </si>
  <si>
    <t>黎明富老師</t>
  </si>
  <si>
    <t>101年6月學生緊急傷病送醫車資</t>
  </si>
  <si>
    <t>資管系黃同學</t>
  </si>
  <si>
    <t>101年6月</t>
  </si>
  <si>
    <t>資管系李同學</t>
  </si>
  <si>
    <t>101年6月導師（學輔人員）實施傷病學生慰問</t>
  </si>
  <si>
    <t>楊朝陽老師</t>
  </si>
  <si>
    <t>101年7月</t>
  </si>
  <si>
    <t>張淑卿老師</t>
  </si>
  <si>
    <t>101年7月學生緊急傷病送醫車資</t>
  </si>
  <si>
    <t>物治系邱同學</t>
  </si>
  <si>
    <t>生技系羅同學</t>
  </si>
  <si>
    <t>101年9月學生緊急傷病送醫車資</t>
  </si>
  <si>
    <t>機械系蔡同學</t>
  </si>
  <si>
    <t>101年9月</t>
  </si>
  <si>
    <t>化材系周同學</t>
  </si>
  <si>
    <t>101年9月導師（學輔人員）實施傷病學生慰問</t>
  </si>
  <si>
    <t>孫嘉宏老師</t>
  </si>
  <si>
    <t>101年10月導師（學輔人員）實施傷病學生慰問</t>
  </si>
  <si>
    <t>101年10月</t>
  </si>
  <si>
    <t>邱月暇老師</t>
  </si>
  <si>
    <t>101年11月學生緊急傷病送醫車資</t>
  </si>
  <si>
    <t>資管系吳同學</t>
  </si>
  <si>
    <t>101年11月</t>
  </si>
  <si>
    <t>101年10月學生緊急傷病送醫車資</t>
  </si>
  <si>
    <t>電機系王同學</t>
  </si>
  <si>
    <t>101年11月導師（學輔人員）實施傷病學生慰問</t>
  </si>
  <si>
    <t>劉志諒老師</t>
  </si>
  <si>
    <t>徐貞雲教官</t>
  </si>
  <si>
    <t>張意宏教官</t>
  </si>
  <si>
    <t>棗厥庸老師</t>
  </si>
  <si>
    <t>生醫系陳同學</t>
  </si>
  <si>
    <t>101年12月導師（學輔人員）實施傷病學生慰問</t>
  </si>
  <si>
    <t>何偉南教官</t>
  </si>
  <si>
    <t>101年12月</t>
  </si>
  <si>
    <t>醫學系黃同學</t>
  </si>
  <si>
    <t>李方白教官</t>
  </si>
  <si>
    <t>101年12月學生緊急傷病送醫車資</t>
  </si>
  <si>
    <t>2-1</t>
  </si>
  <si>
    <t>吳明忠老師</t>
  </si>
  <si>
    <t>生醫系高同學</t>
  </si>
  <si>
    <t>邱韻如老師</t>
  </si>
  <si>
    <t>102年1月學生緊急傷病送醫車資</t>
  </si>
  <si>
    <t>護理系呂同學</t>
  </si>
  <si>
    <t>102年1月</t>
  </si>
  <si>
    <t>102年1月導師（學輔人員）實施傷病學生慰問</t>
  </si>
  <si>
    <t>李勤招</t>
  </si>
  <si>
    <t>102年1月</t>
  </si>
  <si>
    <t>導師（學輔人員實施慰問並檢附相關文件申請、核銷）</t>
  </si>
  <si>
    <t>辦理101年度防火防災防震教育</t>
  </si>
  <si>
    <t>計1153、1080，計2233人</t>
  </si>
  <si>
    <t xml:space="preserve">1.101.9.5.13:00-15:00於活動中心三樓體育館暨運動場
2.101.9.10.06:40-07:40於明德樓宿舍
</t>
  </si>
  <si>
    <t>1.防火實作演練計有油盤滅火及消防水柱兩項，並實施CPR訓練操作，桃園縣政府指派48位消隊教官協助教學與認證，計有1153位同學獲桃園縣政府認證通過，於9月23日發放證照。
2.9月11日明德樓防震防災疏散演練，計有1080位新生參加，皆依逃生路線與規定配合疏散，學生出席率及演練狀況良好。
3.據德樓防震防災疏散演練，計有1580位學生參加，皆依逃生路線與規定配合疏散，出席率及演練狀況良好。</t>
  </si>
  <si>
    <t>計1580人</t>
  </si>
  <si>
    <t>2.101.11.3.06:40-07:40於據德樓宿舍</t>
  </si>
  <si>
    <t>1.據德樓防震防災疏散演練，計有1580位學生參加，皆依逃生路線與規定配合疏散，出席率及演練狀況良好。</t>
  </si>
  <si>
    <t>2-2</t>
  </si>
  <si>
    <t>2-2-2
心理語問題行為之三級預防</t>
  </si>
  <si>
    <t>促進與維護健康</t>
  </si>
  <si>
    <t xml:space="preserve">副班代期初座談會議除進行網路成癮宣導之外，邀請各班副班代協助觀察班上同學網路使用狀況並填寫「網路成癮傾向同學追蹤關懷表」，實際回收份數60份，追蹤關懷人數共計21人。
    副班代期末會議除進行憂鬱宣導，亦將副班代所填寫之「同儕輔導期中反映表暨回饋單」資料統計分析結果向各班副班代報告，並進行討論、分享，希望建構起一個副班代間與諮輔組之交流平台和資源網絡，回收份數總計80份。
           此外，為更確實評核副班代角色發揮之效益，於本學期末邀請各班導師填寫「副班代功能效益意見表」，回收班級數總計40班。
</t>
  </si>
  <si>
    <t>全校副班代，共計159人次。</t>
  </si>
  <si>
    <t xml:space="preserve">(1)副班代主題輔導期初會議暨身心健康講座：3/7及3/8 12：00~13：00
(2)副班代主題輔導期末會議暨憂鬱宣導：
5/22及5/23 12：00~13：00
(3)地點為活動中心二樓會議室
</t>
  </si>
  <si>
    <t>醫學院大三及大四學生多數至醫院實習，副班代難出席相關會議，為保障每位學生知悉活動及受輔導之權益，下學期起將會議資料、活動訊息，以電話或e-mail方式一一告知無法出席會議之副班代。</t>
  </si>
  <si>
    <t xml:space="preserve">(1)大一高關懷學生追蹤
   本學期邀請導師協助進行100-1大一學生「憂鬱量表」及「網路成癮量表」量表分數高之關懷追蹤，暸解學生生活適應狀況、個人憂鬱情緒、網路使用情形，共計253人
   (2)「心理測驗週」活動 
心理測驗活動，提供艾德華個人偏好量表、生涯因素阻隔量表、人際行為量表和壓力檢測量表，藉此了解本校學生個人性格、就業職能、人際關係與壓力模式。施測後進行一對一解測，並對於有意願進一步面談之學生提供個別心理諮商服務。
</t>
  </si>
  <si>
    <t xml:space="preserve">(1)憂鬱量表分數高者81人，網路成癮量表分數高者172人。
(2) 計有137位同學參加，完成分析、解釋之學生共計130人。
</t>
  </si>
  <si>
    <t xml:space="preserve">(1)3~4月各班導師辦公室
 (2)03/13~15-假活動中心二樓中庭廣場辦理施測。
3月~4月於諮商輔導組進行解測。
</t>
  </si>
  <si>
    <t xml:space="preserve">(1)導師與學生互動中進行高關懷學生追蹤，了解學生適應情形，必要者轉介諮輔組，可有效掌握學生狀況，而不會造成標籤化的問題，擬持續辦理。
(2)學生參與踴躍，除主動個別施及解測外，並配合學生需求至班級進行團體施測及解釋。未來仍持續依學生需要辦理。
</t>
  </si>
  <si>
    <t xml:space="preserve">(1)「新生家長宣導」活動
    提供憂鬱辨識與陪伴及網路成癮宣導單張，並製作簡報於開學期間配合各系辦理「新生家長座談會」進行心理衛生教育宣導。
(2)「大一新生心理健康檢測」活動
    進行大一新生「憂鬱量表」及「網路成癮量表」施測與計分，並邀請量表分數高之高關懷學生進行個別諮商會談，探討學生生活適應狀況、個人憂鬱情緒、網路使用情形。
   (3)「心理測驗週」活動 
心理測驗活動，提供艾德華個人偏好量表、生涯因素阻隔量表、人際行為量表和壓力檢測量表，藉此了解本校學生個人性格、生涯決定影響因素、人際關係與壓力模式。施測後進行一對一解測，並對於有意願進一步面談之學生提供個別心理諮商服務。
</t>
  </si>
  <si>
    <t xml:space="preserve">(1)學生及家長共計11場次,約1,800人。
(2) 大一新生共計1,124人。
 (3)學生主動參加,計110人。
</t>
  </si>
  <si>
    <t xml:space="preserve">(1)9/1~9/13各系、院會議室
(2)10/02~10/31各班級教室
 (3)10/02~04假學生活動中心二樓中庭廣場辦理施測。
10月~11月於諮商輔導組進行解測。
</t>
  </si>
  <si>
    <t xml:space="preserve">(1)增進家長對憂鬱情緒、網路成癮問題的認識，並獲得學校輔導資源的訊息，需要時可與相關人員聯繫。
此宣導受家長肯定,將持續辦理。
(2)導師與學生互動中進行量表檢測及關懷，了解學生適應情形，必要者轉介諮輔組，可有效掌握學生狀況，而不會造成標籤化的問題，擬持續辦理。
(3)學生參與踴躍，主動參加個別施及解測，未來仍持續辦理。
</t>
  </si>
  <si>
    <t xml:space="preserve">諮商輔導組分別於101年10月及101年12月假活動中心二樓會議室召開「副班代期初主題輔導會議暨精神疾患辨識」及「副班代期末主題輔導會議暨校園自殺守門人培訓」。
 期初會議中除介紹副班代職責及各項活動申請辦法，亦進行精神疾患辨識及壓力調適放鬆訓練，希冀培養副班代自我調適與助人能力，以作為同學、導師與諮輔組之間的橋樑，成為校園心理健康推廣種子。期末會議則進一步為副班代進行「校園自殺守門人培訓」。
</t>
  </si>
  <si>
    <t>全校副班代，共計151人次。</t>
  </si>
  <si>
    <t xml:space="preserve">101.10.02、10.10.04、101.12.11及101.12.12 12:00~13:00
於活動中心二樓會議室。
</t>
  </si>
  <si>
    <t>醫學院大三及大四學生多數至醫院實習，副班代難出席相關會議，為保障每位學生知悉活動及受輔導之權益，將會議資料、活動訊息，以電話或e-mail方式一一告知無法出席會議之副班代。</t>
  </si>
  <si>
    <t xml:space="preserve"> 透過100年12月22日所長會議中所進行之研究生輔導問題討論，本學期研究生心理健康講座依各研究所需求辦理「師生關係」、「兩性溝通」、「人際相處」、「職涯探索」等主題座談，共計9場，538位研究生參與。
其中，為加強研究生輔導工作，促使
本校研究生提前進行自我生涯探索，並學習
透過各種管道及資源之整合以提升在職場上的競爭力，本學期持續邀請104人力銀行
 研發處 王素卿經理蒞臨演講。王經理先簡單介紹目前職場趨勢、分析研究生應有的
 七種能力，接著提供相關測驗供研究生填寫，並逐一解釋，使學生了解自己性格與選
擇職業之相關性與注意事項。
</t>
  </si>
  <si>
    <t>全校研究生共計538人。</t>
  </si>
  <si>
    <t xml:space="preserve">(一)02/21 14:00~16:00
(二)03/06 10:00~12:00
(三)03/06 10:00~12:00
(四)03/13 10:00~12:00
(五)03/20 13:00~15:00
(六)04/03 12:00~14:00
(七)04/10 16:00~18:00
(八)04/17 14:00~16:00
(九)04/27 15:00~17:00
</t>
  </si>
  <si>
    <t xml:space="preserve">本學期活動辦理時間配合各所學報時間，參與人數較去年成長60.3%
(去年人數215人)，未來將鼓勵各所利用學報時間辦理。
</t>
  </si>
  <si>
    <t xml:space="preserve">    透過101年6月18日所長會議中所進行之研究生輔導問題討論，本學期針對各所需求，辦理10場「情緒管理與壓力調適」、「時間管理」、「人際溝通」、「職涯探索」等主題座談，總計320位研究生參與。
    針對不同主題，諮輔組代邀各領域專家學者蒞臨指導，包括各大專校院或社區單位諮商心理師、醫療單位醫師、臨床心理師或行政中心特助…等。
</t>
  </si>
  <si>
    <t>全校研究生共計320人。</t>
  </si>
  <si>
    <t xml:space="preserve">(一)09/20 10:00~12:00
(二)09/21 10:00~12:00
(三)09/25 10:00~12:00
(四)09/25 10:00~12:00
(五)10/02 12:00~14:00
(六)10/02 14:00~16:00
(七)10/02 15:00~17:00
(八)10/04 15:00~17:00
(九)10/18 10:00~12:00
(十)11/06 12:00~14:00
</t>
  </si>
  <si>
    <t xml:space="preserve">本學期活動辦理時間仍配合各所學報時間，並於研究所新生入學輔導時進行活動推廣，申請班級較去年成長1班，未來將持續鼓勵各所利用學報時間辦理。
</t>
  </si>
  <si>
    <t xml:space="preserve">    本學期影展以「生命教育」為主題，經299位同學票選出「追風箏的孩子」、「最後14堂星期二的課」、「星空」及「一路玩到掛」等生命教育相關影片，並於映後邀請東南科技大學陳重佑老師、馬偕護理專科學校 張雅雯老師、台北醫學大學 張智棻心理師、 醒吾科技大學 邱郁捷心理師等進行座談與演講，希冀透過電影賞析及討論協助學生探索生命價值與意義，使其體驗生命成長的艱辛與苦難，進而能夠化為更積極正向的行動以豐富生活。合計167位同學參與。</t>
  </si>
  <si>
    <t>全校教職員工生，共計167人。</t>
  </si>
  <si>
    <t>101年3月21日、22日、27日及29日18:30~21:30，共辦理四場，於活動中心二樓表演廳舉行。</t>
  </si>
  <si>
    <t>本學期透過期初舉辦之影片投票活動，票選學生感興趣且深具教育內涵等多種面向優質電影，成功增加活動參與人數(較上學期成長23%)，下學期將持續辦理票選活動以提高活動參與率。</t>
  </si>
  <si>
    <t>為推動校園性別平等教育與積極學習人際相互尊重，本次影展活動以「性平教育」為主題，播放「不再讓你孤單」、「LOVE」、「鴻孕當頭」及「初戀那件小事」等性平教育相關影片，並於映後邀請衛生署戒菸中心 張雅雯督導、美國婚姻與家族治療師 蔡雅蘭老師、耕莘護校 周雨霖心理師，以及台北醫學大學 張智棻心理師進行影後座談與演講，希冀透過電影賞析及討論，與學生一同探討兩性溝通的藝術、認識多元性傾向情感世界及身體自主權等議題。</t>
  </si>
  <si>
    <t>全校教職員工生，共計137人。</t>
  </si>
  <si>
    <t>101年10月16日、17日、23日及24日18:10~21:00，共辦理四場，於活動中心二樓表演廳舉行。</t>
  </si>
  <si>
    <t>持續辦理相關活動。</t>
  </si>
  <si>
    <t xml:space="preserve">本次活動與中原大學、中央大學聯合
於宜蘭舉辦兩天一夜人際合作學習營。第一天至宜蘭餅工廠透過DIY活動讓學生與小組成員熟稔，並彼此相互合作幫忙完成宜蘭餅製作，之後在白米木屐村透過分組競賽的活動拉近組員間彼此的向心力與瞭解團隊合作的重要性
第二天至金車蘭花園讓學生了解國內培養農業之技術，以及了解台灣蝴蝶蘭栽培技術。其後，蘭陽博物館透過導覽可以讓學生了解蘭陽的文化以及自然環境，進而學習到如何愛護地球保護環境。經過這次活動三校同學互動良好，感情更加融洽！
</t>
  </si>
  <si>
    <t>中原大學、中央大學以及長庚大學資源教室師生與家長，共計64人。</t>
  </si>
  <si>
    <t xml:space="preserve">101/05/05
8:00至
101/05/06
18:30
宜蘭蘇澳、礁溪
</t>
  </si>
  <si>
    <t>每年例行辦理，增進學生與他人互動之機會，並強化校際間聯繫。活動中因有坐輪椅的學生，建議在分組競賽與製作海報時可以考量學生的身體狀況安排較適當的活動與場地進行，俾利每個人都可以盡情參與活動。</t>
  </si>
  <si>
    <t>2-3</t>
  </si>
  <si>
    <t>2-3-1落實性別平等教育</t>
  </si>
  <si>
    <t>促進和諧關係</t>
  </si>
  <si>
    <t xml:space="preserve">    為推動校園性別平等教育與積極學習人際相互尊重，學務處諮商輔導組循往例辦理「校園性別平等教育」班級講座活動，透過性平講座與電影賞析方式，塑造學生健康互動之性別平等概念，本學期共辦理12場，合計564名學生參加。
    除班級講座外，另與圖書館視聽中心共同辦理性別平等影展暨專題講演活動，共計26人參加。邀請臺北醫學大學 張智棻心理師及中央大學 施雅芝心理師蒞臨指導，以電影&lt;&lt;初戀那件小事&gt;&gt;及&lt;&lt;藍色大門&gt;&gt;帶領同學探討愛情正向力量及性別議題，建立本校學生安全、尊重之性別平等觀念。
</t>
  </si>
  <si>
    <t>全校學生，共計590人次。</t>
  </si>
  <si>
    <t xml:space="preserve">(1) 性別平等班級講
座：101.03.19至101.05.24止，利用班會時間於各班上課地點舉行。
(2)性別平等專題講座：101.05.08及101.05.09假圖書館視聽中心舉行。
</t>
  </si>
  <si>
    <t>提供更多、更多元化性平相關之影片及講義予各班級參考。</t>
  </si>
  <si>
    <t xml:space="preserve">為協助本校學生探索自我對於「親密」、「愛」、「關係」的想法與感覺，同時了解及學習自我人際互動與建立關係的方式，建立健康的親密關係，本組於11月8日(星期四)透過杏陵醫學基金會邀請龍冠華臨床心理師蒞臨指導「兩性溝通大解密~談校園中的兩性互動」，共計132位同學踴躍參與。 
</t>
  </si>
  <si>
    <t>全校大學部學生，共計132人。</t>
  </si>
  <si>
    <t>101年11月8日18:30~20:30，於活動中心二樓表演廳舉行。</t>
  </si>
  <si>
    <t>超過8成學生回饋此講座獲益良多，但有3位同學表示「表演廳冷氣太冷」、「與資管系新生盃比賽衝突」、「距期中考較近」，未來將多加留意各項活動與各系考試時程。</t>
  </si>
  <si>
    <t>2-3-2
強化導師功能，有效輔導學生學習及生涯發展，促進師生和諧關係</t>
  </si>
  <si>
    <t xml:space="preserve">本次活動由本系王鐘賢主任率隊至太魯閣國家公園及遠雄海洋公園進行兩天一夜自然生態體驗活動。
第一天行程至太魯閣國家公園參觀，到九曲洞、長春祠、燕子口等景點，觀賞大自然的奇景與生態之美，呼吸新鮮空氣，紓解師生平時的壓力。下午師生進行團康活動，藉由原住民的舞蹈，彼此聯誼。晚餐於原住民餐廳享用，彼此聊聊生活中的點點滴滴。
第二天行程至遠雄海洋公園內活動，適逢當日天氣舒適，師生盡情於園中使用各項活動設施，並由系主任帶領大家於各館中觀察海洋生物的奧秘，欣賞海豚、海獅的表演。
本次二天一夜的活動，於愉悅的氣氛中結束，不僅加深了師生間的情誼，更了解到本系學生的活潑特質，使每個人懷抱著滿滿的收穫回家。
</t>
  </si>
  <si>
    <t>物治復健所師生，共計50名。</t>
  </si>
  <si>
    <t xml:space="preserve">101/03/09
101/03/10
08：00至
18：00
花蓮
</t>
  </si>
  <si>
    <t>藉由此次活動平時師生間以及不同實驗室同學間鮮少有機會能進行溝通聯誼機會，增進研究生人際脈絡。建議若能每學期定期辦理，相信能帶給學生更多幫助。</t>
  </si>
  <si>
    <t xml:space="preserve">本次活動以座談會的方式，首先由教師作經驗的分享，之後由同學發言提出對於所上課程或實驗室的提問或建議，在此場合能互相交流溝通。並通過問卷的方式，希望能充分反映問題。我大學與碩士班都是就讀於大同工學院，碩士畢業後於食品研究所就職6 年，之後於清華大學讀博士班。於法人單位的工作的話，學歷是相當重要，因此才會在工作六年後決定繼續進修。畢業後繼續回食品研究所
一段時間，最後來到長庚大學。回食品研究所有很大的原因是老闆的幫助，因此，和老闆的關係要保持好，這一點相當重要。
</t>
  </si>
  <si>
    <t>生化生醫所師生，共計36名。</t>
  </si>
  <si>
    <t xml:space="preserve">101/03/20
13：00至
15：00
工學大樓院務會議室
</t>
  </si>
  <si>
    <t>藉由活動讓老師與學生之間的互動更為頻繁，透過老師的分享可以讓學生了解未來的研究的方向。建議若能定期辦理，相信能帶給學生更多幫助。</t>
  </si>
  <si>
    <t>羅承慈校友將自身於美國交換學生期間之心路歷程及學習過程，以及就讀本校之學、碩學程之成功經驗與大一導生分享，演講內容精彩豐富，且對於大一學生能在學習的路上及早作生涯規劃有實質的幫助，並且鼓勵大家在人生學習及生活上需保持樂觀、積極進取的態度；在演講後的提問也非常踴躍，聽過此次演講後大一學生對於交換學生及學、碩學程也都有程度上的了解，此次活動順利圓滿成功！！</t>
  </si>
  <si>
    <t>化材系大一師生，共計56名。</t>
  </si>
  <si>
    <t xml:space="preserve">101/03/26
12：00至
13：00
第一醫學大樓M0305
</t>
  </si>
  <si>
    <t>藉由學姊分享美國交換學生的經驗與如何準備研究所考試，讓學弟妹提早規劃生涯以及了解推甄時應注的事項。建議若能每學期定期辦理，相信能帶給學生更多幫助。</t>
  </si>
  <si>
    <t xml:space="preserve">不同於計畫書原先設計的單純「老師與學姐經驗分享」，班代與副班代另外設計了小遊戲請老師與學生們一同參與，之後由陳姿穎與楊艾琪學姐與我們經驗分享！陳姿穎學姐與我們分享許多她到臨床工作的親身經歷還有決定繼續就讀護理研究所的契機！讓我們知道現在開始該為自己的未來如何努力！
　　再來是艾琪學姐與我們分享了她進入臨床後遇到的一些挫折與轉換工作的契機，她也強調雖然護理方面的工作她終究無法勝任，但也一直不斷的告訴我們這條路值得大家走下去的地方！讓我們獲益良多，十分感動！
</t>
  </si>
  <si>
    <t xml:space="preserve">101/03/26
11：00至
13：00
第二醫學大樓C0103
</t>
  </si>
  <si>
    <t>藉由學姊經驗分享讓大家能對自己的未來更有前瞻性，確定性！更有自信的走出接下的每一步！建議若能每學期定期辦理，相信能帶給學生更多幫助。</t>
  </si>
  <si>
    <t>本次活動邀請四位臨床職能治療師經驗分享，分別為草屯療養院、彰化基督教醫院、永康奇美醫院與柳營奇美醫院。活動中四位講者分別介紹箇醫院的特色，草屯療養院是全國唯一獲得國家品質獎的精神專科教學醫院，整合了中區就業共享的平台『中部地區精神復健人力銀行』，保障每一個精神病友的就業機會。彰化基督教醫院是包含南投、雲林以及台中地區的大型教學醫院，除了進行一般職能治療的復健業務外，近來更成立了工作強化中心。永康奇美醫院會有跨領域照護的部分，會與其他的專業一起討論，並請整合醫療資源以及讓治療計畫更加完整。</t>
  </si>
  <si>
    <t>職治系大三師生，共計45名。</t>
  </si>
  <si>
    <t xml:space="preserve">101/03/31
10：00至
11：00
第二醫學大樓六樓實習室二
</t>
  </si>
  <si>
    <t>藉由本次座談，提供學生多樣的經驗和建議，相信對於同學日後的生涯規劃有所助益。建議若能每學期定期辦理，相信能帶給學生更多幫助。</t>
  </si>
  <si>
    <t>此次活動邀請本系大學部第一屆畢業校友返校演講，並與學弟妹座談，分享個人求學經驗與心得。演講內容包括如何開始規劃自己的未來，分享自身在本系大學部與研究所求學期間於學業、社團與暑期實習方面的經驗。同時建議學弟妹在課業之餘，可以培養運動或其他方面的興趣，有益於舒解平日之課業壓力，提高學習效率。由於主講人於本校求學期間在學業、社團活動方面均有優秀表現，且以有趣且生動的方式分享自我經驗，因此與會學生反應熱烈。在60分鐘的演講結束後，學生發問踴躍，問題包括如何找到未來的研究興趣、如何面對現在所學的科目、如何在學業與興趣之間取得平衡等。</t>
  </si>
  <si>
    <t>資工系大一師生，共計54名。</t>
  </si>
  <si>
    <t xml:space="preserve">101/03/22
17：00至
18：30
管理大樓4樓 研討室(六)
</t>
  </si>
  <si>
    <t>本次活動主要是藉由繫上第一屆畢業的校友來分享如何規劃大學生活與準備研究所考試。建議若能每學期定期辦理，相信能帶給學生更多幫助。</t>
  </si>
  <si>
    <t>透過此次的演講方式，使工商系的學生瞭解何謂溝通，如何透過溝通的方式與在職場工作中的上司及平輩做一個有效的溝通，這將有助於學生在實習中，可以與直屬長官有一個良好的溝通，才不會因溝通不良而激發直屬長官的耐性及脾氣。講者利用幽默風趣的方式來做此次的演講，也告知學生有哪一些是在與上屬溝通時，應該要特別注意的事項，最後，演講者也一一的提醒著同學，經常在溝通上可能會疏忽的事項，或是在工作上應該需要表現出正確的態度，這將有助於學生在職場上與上司溝通時，達到一個有效的溝通。</t>
  </si>
  <si>
    <t>工商系大三師生，共計56名。</t>
  </si>
  <si>
    <t xml:space="preserve">101/04/20
12：00至
13：00
管理大樓七樓大會議室
</t>
  </si>
  <si>
    <t>在結束了備感壓力的期中考後，期待已久的這天終於到來，懷著興奮的心情，同學們終於可以好好的放鬆一下，美式餐廳用餐環境可以說非常適合師生聚餐的地點，享用餐點的同時，老師也和班上的同學打成一片，而快樂的時光總是過得特別快，時光的腳步總是太匆匆，將我們剛從斷中解放出來的靈魂又再一次的踏進了長庚的校園，但讓時光停止的辦法其實也不是沒有的，一道一閃即逝的亮光從眼前倏忽即逝，而我們快樂的記憶就被封從在這一張小小的相片中，同學們的笑靨此時最真誠的呈現在我們眼前，代表了此次活動的圓滿成功，但這一瞬間的感動，就如同陳年老酒般，值得令人回味再三。</t>
  </si>
  <si>
    <t>呼治系大一師生，共計32名。</t>
  </si>
  <si>
    <t xml:space="preserve">101/04/03
18：00至
20：00
台北長庚Friday’s
</t>
  </si>
  <si>
    <t>本次透過聚餐方式拉近了老師與學生的距離感，建議在活動中老師可以針對在呼吸治療領域提供專業知識，相信能帶給學生更多幫助。</t>
  </si>
  <si>
    <t>上午抵達位於陽明山中華電信之衛星地面站，一開始先由專業人員做簡單的介紹，了解到整各衛星站主要的用途以及各種不同衛星的功用，介紹完後再由工程師帶我們參觀該園區，看到各種大大小小的衛星接收器，了解到不同大小的天線在訊號接收及發射上的差異，最後我們也到他們的控制機房內參觀，看到許多監測儀器、大型發電機等等。這次的參觀可以說是獲益良多，看到許多平常不常見的大型天線，也了解到其運作的方式及用途，非常感謝中華電信給我這次參訪的機會。</t>
  </si>
  <si>
    <t>電機系通訊大四師生，共計22名。</t>
  </si>
  <si>
    <t xml:space="preserve">101/04/12
09：00至
16：00
中華電信北區分公司
</t>
  </si>
  <si>
    <t>藉由此次參訪活動讓讓學生提早了解電信業著工作項目，並提早位未來生涯規劃，建議若能每學期定期辦理，相信能帶給的學生更多幫助。</t>
  </si>
  <si>
    <t>本次活動在孟令夫老師帶領下，讓我們體驗貓空的山林之樂，當日天候涼爽舒服，更增添眾人興致，首先前往貓空纜車搭乘地點，雖然排隊人潮眾多但實際排隊時間約30分鐘，排隊過程中彼此互相聊天認識也增添等待的樂趣，抵達貓空後開始今天的大自然之旅，從三玄宮步道賞魯冰花並於樟湖步道散步，大家在過程中逐漸放鬆的融入在花田與山林的大自然，透過本次依同出遊的活動，讓所有參與人共同領略台北市的後花園-貓空，可以從繁華的台北轉而到山上享受清幽，紓解平日的壓力。彼此互相期許在研究的路上一同精進。</t>
  </si>
  <si>
    <t>臨行所師生，共計11名。</t>
  </si>
  <si>
    <t xml:space="preserve">101/03/17
13：30至
20：00
台北市貓空
</t>
  </si>
  <si>
    <t>藉由此次參觀活動讓老師與本組研究生之間的互動更為頻繁，實有助於彼此的情感交流，並達到師生心聯繫之目的建議若能每學期定期辦理，相信能帶給的學生更多幫助。</t>
  </si>
  <si>
    <t xml:space="preserve">這次的師生心連繫以看電影加討論分享的方式進行。這次選擇的電影為《深夜加油站遇見蘇格拉底》，基本上屬於勵志電影。原著的作者原為體操選手，後來大量接觸瑜珈、合氣道等東方文化，書中及電影中許多地方透出禪機。觀賞影片後，讓同學以分組的形式討論問題，並和同學及老師做分享。討論問題如下：
1. 電影中，是否有哪句台詞、哪句話、哪個場景令你印象深刻？
2. 蘇格拉底究竟是主角的幻想還是真有其人？你認為導演想表達什麼？
3. 為什麼電影要以”Peaceful Warrior”兩個看似相反的概念來命名？
</t>
  </si>
  <si>
    <t>醫學系大一師生，共計106名。</t>
  </si>
  <si>
    <t xml:space="preserve">101/04/25
18：30至
21：00
M0301
</t>
  </si>
  <si>
    <t>藉由此次電影欣賞並討論其內容的活動讓老師與學生之間的互動更為頻繁，實有助於彼此的情感交流，並達到師生心聯繫之目的建議若能每學期定期辦理，相信能帶給的學生更多幫助。</t>
  </si>
  <si>
    <t>林信宏博士畢業於中正大學資工所博士班，畢業後投入相關公司工作，目前擔任聯發科技資深工程師。大學時期很少有機會與別人合作寫程式，但在業界中，一個專案動輒上百人合作，Linux這套作業系統，是由全世界8000位精英工程師共同合作開發，所以我們在大學4年，除了要學專業技能外，更要培養人際關係，增進人與人合作的能力。林博士分享產品開發的程序，從構想接案子，到成品的除錯、偵錯過程，幫助資工系同學未來到社會上工作建立概念。最後透過Q&amp;A，一解同學對於高科技產業的困惑，也謂這場演講畫下完美的句點。</t>
  </si>
  <si>
    <t>資工系大二師生，共計52名。</t>
  </si>
  <si>
    <t xml:space="preserve">101/05/02
18：00至
20：00
管院4樓系研6
</t>
  </si>
  <si>
    <t>藉由林信宏博士的介紹與解說，讓資工系的學生可以提早了解科技產業的發展趨勢與工作職場。建議若能每學期定期辦理，相信能帶給的學生更多幫助。</t>
  </si>
  <si>
    <t>本次請兩位曾經走過臨床的護理系學姐，分享在臨床工作的甘苦談，和臨床護理工作對她們生涯規劃和人生的影響，一位學姊選擇在臨床實務工作後繼續深造已申請到出國唸護理碩士學位，另一位學姊選擇運用臨床經驗成為他未來工作的祝福，轉行當空姐。兩位學姐皆表示護理專業訓練對她們的人際關係和生涯歷練非常有幫助，現職為空姐的學姊認為護理專業素養幫助他可以很快的熟悉新工作，並得心應手，兩位學姊都強調在職場上專業和英文能力的重要性，並鼓勵同學們要好好認真學習。兩位學姊的經驗開拓同學的視野，並讓同學了解到未來有很多不同的方向和資源，瞭解到護理專業訓練的在各個不同職場的價值，如培養敏感度、關懷、耐心、愛心.等等。</t>
  </si>
  <si>
    <t>護理系一甲師生，共計46名。</t>
  </si>
  <si>
    <t xml:space="preserve">101/04/25
12：00至
13：00
C0108
</t>
  </si>
  <si>
    <t>藉由學姊的介紹讓同學更了解現在所學習的內容如何銜接到未來職場，也提升同學對護理的興趣。建議若能每學期定期辦理，相信能帶給的學生更多幫助。</t>
  </si>
  <si>
    <t>透過座談會，魏老師以校友以及各位學弟妹的學長身分，和大家分享電機系學生未來的生涯規劃。希望同學們可以在低年級的時候就對未來的人生有比較明確、完善的選課、求學規劃。透過產業的分析，鼓勵同學積極學期，希望同學們從長庚畢業後，都可以擁有足夠的競爭力。藉由一些生活以及求學過程中的經驗分享，與同學們相互交流，希望提供學生一些實質上或心靈上的幫助，希望可以對同學們目前的求學過程或是未來的研究歷程和工作過程，提供一些幫助與啟發。此晤活動參與的同學主要以大一為主，大家再於月的氣氛中暢談生活中及學業上的經驗以及對未來的嚮往。</t>
  </si>
  <si>
    <t>電機系大一師生，共計80名。</t>
  </si>
  <si>
    <t xml:space="preserve">101/04/05
17：10至
18：30
工學大樓六樓第二會議室
</t>
  </si>
  <si>
    <t>藉由本次座談，上學生提早對於升學與就業有更近伊布的認識與了解，對於同學日後的生涯規劃有所助益。建議若能每學期定期辦理，相信能帶給學生更多幫助。</t>
  </si>
  <si>
    <t>演講之主題為做自己夢想的編劇家，讓我們學生能夠思考我們自己的夢想是甚麼?!自己喜歡做的事情，想成為什麼?!這並不是能夠一步登天或著是馬上就能夠完成的，這是需要長期的努力、經營或經歷過許多挫折或是失敗，才能夠完成的，而這中間的過程是必是艱辛的，但也是堅持完成自己夢想的理念!!我們要勇敢當自己夢想的編劇家!!努力實踐自己的夢想，做自己喜歡做的事情。</t>
  </si>
  <si>
    <t>工商所師生，共計30名。</t>
  </si>
  <si>
    <t xml:space="preserve">101/05/02
12：10至
14：00
工學大樓7樓B區大會議室
</t>
  </si>
  <si>
    <t>透過知名編導的分享，讓同學接觸與了解不同領域製作過程並且如何面對困境做出抉擇。建議若能每學期定期辦理，相信能帶給學生更多幫助。</t>
  </si>
  <si>
    <t xml:space="preserve">本場師生心聯繫活動的演講主題為「應對禮儀與溝通魅力」，將演講內容的重點摘錄如下：
通常對別人第一印象的好壞，除了外表條件之外，便是談吐表現。大多數的人可利用30秒的時間決定對陌生人或新認識朋友的第一印象，包括外表、態度、談吐及內涵。一個善於溝通的人，總是到處受到他人歡迎，這就是聲音形象的塑造。聲音形象的塑造包括語言及非語言方式二部份。有六成的形象塑造和語言表達有關，而四成的形象塑造則需要透過非語言表達的方式，然而，與他人進行交談時，過度的身體語言將對個人的第一印象大打折扣，因此在應對過程中必須避免上述的身體語言出現。
</t>
  </si>
  <si>
    <t>呼治系大二師生，共計55名。</t>
  </si>
  <si>
    <t xml:space="preserve">101/05/11
12：10至
13：00
呼吸治療學系之階梯教室
</t>
  </si>
  <si>
    <t>透過講師介紹「應對禮儀與溝通魅力」，讓學生了解日常生活禮儀以及職場上應對進退的禮貌，讓學生將來出社會後作為有禮貌的好國民。建議若能每學期定期辦理，相信能帶給學生更多幫助。</t>
  </si>
  <si>
    <t>每位研究所的學生及老師在參加國際會議之前，必須注意研討會報名截止日期、會議主題及內容、進行方式與順序，除了建議儘可能參加會議中舉辦的各種活動之外，也需要事前充分掌握與會名單及會議流程。在國際會議開始的前一天，大會通常會舉行歡迎酒會（welcome party），透過酒會可以認識並結交新的朋友，因此建議與會者在會議開始的前一天就要抵達會場；另外會議期間的休息時間（coffee break）是再度認識新朋友的機會，因此建議事先鎖定重點人物，並好好把握聚會時間，千萬不要限制自己接觸使用不同語言的朋友。</t>
  </si>
  <si>
    <t>呼治所師生，共計36名。</t>
  </si>
  <si>
    <t xml:space="preserve">101/05/04
12：10至
13：30
呼吸治療學系之階梯教室
</t>
  </si>
  <si>
    <t>今天來參加的同學很踴躍, 不只 99/100 經管組還有財金, 資管也熱情參與, 光正老師先介紹賽局理論的發展，繼而由電影「美麗境界」主人翁，被譽為是20世紀下半葉「最傑出的數學家」的美國 普林斯頓大學 的納許(John Forbes Nash Jr.) 提出，「納許平衡」的涵義表示，在多人競爭的情況裡，有些參賽者會結盟以對抗他人；有些賽局可能有無限多種策略；還有非零和賽局。從這些賽局的數學分析可以得到混合策略的組合的平衡解，假設每位參賽者都堅持其平衡方式，每位參賽者都有一個解，每人都沒有理由偏離這組解。</t>
  </si>
  <si>
    <t>管理學院EMBA師生，共計133名。</t>
  </si>
  <si>
    <t xml:space="preserve">101/05/12
12：10至
14：00
7F 大會議室
</t>
  </si>
  <si>
    <t>透過講師介紹賽局理論，最後以遊戲讓所有同學參與，再用結果來闡釋賽局理論更讓同學理解實際的賽局運作，講師的精闢與生動的講解讓同學們獲益良多。建議若能每學期定期辦理，相信能帶給學生更多幫助。</t>
  </si>
  <si>
    <t>原始林生態對於時下新生代較為陌生，此次阿里山頂笨仔的飛鼠原始報玉麟及螢火蟲步到給予大一同學難得可貴的經驗。另外，此次活動結束後也可發現，同學之間的友誼因本次活動更加緊密親近，其培養出的默契也是旅行中意外的收穫。活動行前由大四前系學會會長及幹部帶領大一同學規劃此次活動，在企劃時，逐一指導新生各項旅行之注意事項以培養大一活動負責同學規劃活動的能力，在團隊領導、團隊合作之間得到成長。活動結束後也陪同大一同學做出活動的紀錄，希望往後辦理大一新生師生心聯繫活動時，能藉此參考並使日後活動更加周延完善。</t>
  </si>
  <si>
    <t>醫管系大一師生，共計38名。</t>
  </si>
  <si>
    <t xml:space="preserve">101/05/05
101/05/06
07：10至
20：00
阿里山頂笨仔湘泉民宿
</t>
  </si>
  <si>
    <t>此次活動連系大一同學與導師之間情感，期能讓同學樂意向導師分享其學校生活、生涯規劃，導師也能給予同學適切的建議與關懷，讓新生未來四年的校園生活可以開心愉快。建議若能每學期定期辦理，相信能帶給學生更多幫助。</t>
  </si>
  <si>
    <t>大家藉由閱讀勵志文章，激發自己的想法，在填寫生涯規劃表格，並做進一步的討論，聆聽他人的想法，藉以參考和反思自己的生涯規劃，發掘更多未來的可能性，老師也提供自身的經驗和建議，引導大家對未來有更多方面的考量和周詳的目標與計畫，大家一面用餐一邊討論，整體氣氛很和樂跟愉悅，在這樣的狀態下，大家更容易說出自己的想法，產生熱烈的討論，在這段期間看到了和上課時同學跟老師不一樣的一面，每個人感覺更容易親近，整體氣氛十分融洽，不但達到了師生心聯繫的最終目的，同學間也有更多不同層面的交流和聯繫。</t>
  </si>
  <si>
    <t>職治系大二師生，共計40名。</t>
  </si>
  <si>
    <t xml:space="preserve">101/05/01
19：00至
21：30
港龍港式飲茶
</t>
  </si>
  <si>
    <t>藉由活動讓老師與學生之間的互動更為頻繁，實有助於彼此的情感交流，並達到師生心聯繫之目的建議若能每學期定期辦理，相信能帶給的學生更多幫助。</t>
  </si>
  <si>
    <t>離畢業還有兩年，但已有人開始討論報考研究所的事情。對同學而言並不清楚唸研究所的目的何在，只知道現在大家都唸研究所。這次很高興系上舉辦師生心連請林口長庚醫院物理治療組長陳貞吟組長，以臨床工作主管的腳色味我們分析先工作或是先唸研究所的優缺點，陳組長表示招募新人時的首選對象未對臨床工作有興趣的研究所畢業生。對同學來說，很重要的是不要盲目的跟著大家唸研究所，可以先工作了解自己的專業不足處與求學的渴望，此時再去唸研究所會更有動力，先唸研究所的同學應持續參加繼續再教育，維持自己評估病人的能力。</t>
  </si>
  <si>
    <t>物治系大二師生，共計48名。</t>
  </si>
  <si>
    <t xml:space="preserve">101/05/14
17：10至
20：00
B0101
</t>
  </si>
  <si>
    <t>藉由講師分析畢業後應該先唸研究所還是投入職場，讓學學生提早規劃生涯發展，並且透過講師的介紹更了解目前物理治療的就業市場機制，建議若能每學期定期辦理，相信能帶給的學生更多幫助。</t>
  </si>
  <si>
    <t>在活動中，講師講述了很多不管是經驗、體悟，或是趨勢，都不斷在強調兩點:一是在探索瞻望未來的同時，別忘了把此時此刻的職守任務盡力做到最好就是對未來最好的準備，二是人際關係建立的重要性，講師以擔任主考官面試多個求職者的經驗為例子，除了創意性地自我展現外，在人際關係熟識的溝通技巧就是靠平時所練習出來的。最後，講師放了幾部追夢過成的小片子，以比較感性的方式告訴我們人生有太多可能，熱血與衝動是不可或缺的重要元素，追夢永遠不受年紀拘束。</t>
  </si>
  <si>
    <t>生醫系二甲師生，共計45名。</t>
  </si>
  <si>
    <t xml:space="preserve">101/04/26
17：30至
19：00
第二醫學大樓B1會議廳(一)
</t>
  </si>
  <si>
    <t>講師以幽默的方式帶出生涯每個階段都有其困惑迷茫之處，以半團康的方式設計多種小活動讓讓學生親自體會到自己在生活裏其實處處存有獲取更好未來的可取資源，建議若能每學期定期辦理，相信能帶給的學生更多幫助。</t>
  </si>
  <si>
    <t>本次活動邀請第一屆畢業涂老師，除了介紹自己在母校職能治療學系的求學歷程、畢業後的臨床治療師經驗、陽明大學復健科技輔具碩士班的學習與研究，以及之後陽光基金會的工作，也在演講過程中讓同學體會了學習做決定、學習割捨與學習讓生命豐收。介紹了在四川、蘭嶼擔任志工的經驗，給了同學很棒的生命教育。而與印度、尼加拉瓜進行的國際交流，使同學體悟了在國際化的氛圍如何提升自己，以及如何用我們的知識幫助來幫助需要幫助的對象與不同文化的國家。</t>
  </si>
  <si>
    <t>職治系大一師生，共計30名。</t>
  </si>
  <si>
    <t xml:space="preserve">101/04/07
14：30至
17：00
陽光基金會復健中心
</t>
  </si>
  <si>
    <t>透過講師的介紹讓學生體會到成為一位專業人員的學習態度與自我提升精進的使命，建議若能每學期定期辦理，相信能帶給的學生更多幫助。</t>
  </si>
  <si>
    <t>李振維系友目前在勝利股份有限公司任職，擔任行銷部經理。有別於從事臨床物理治療師工作，因應自己的興趣，從事運動產品的行銷工作。此次演講藉由他個人求學和工作生涯經驗來和學弟妹分享生涯規劃與運動產品的行銷與世界觀，這次的演講讓學生了解到物理治療學系畢業生未來並不是只能成為一位物理治療師，也能將專業知識運用在許多不同的地方上，如運動產品推銷。此外，李振維經理也勉勵學生需盡早了解自己的長處和優勢，如使用SWOT 分析法，累積自我機會與實力，成了一位優秀成功的產品行銷專家。</t>
  </si>
  <si>
    <t>物治系大一師生，共計60名。</t>
  </si>
  <si>
    <t xml:space="preserve">101/04/06
17：00至
19：00
第一醫學大樓 M0301
</t>
  </si>
  <si>
    <t>透過學長返校分享經驗讓同學對於創業以及在校期間如何做好準備有更深的體會與了解，建議若能每學期定期辦理，相信能帶給的學生更多幫助。</t>
  </si>
  <si>
    <t>這次我們很榮幸可以請到畢業的學長，吳奇鴻學長回來跟同學們分享自己的經驗，學長幽默風趣的演講方式，令同學們都興致高昂的聆聽演講，學長從大學生活開始講起，講他的大學經歷，像是他所做過的糗事、參加的社團、球隊、辛苦的準備研究所考試，除了大學生活的部份令人感同身受，引起許多共鳴外，學長更是講了許多在台積電公司上班的點點滴滴，這些精采的事情上大家更是認真的聆聽，聽完之後真的覺得受益良多，很開心能夠擁有辦理這次師生新聯繫的機會。</t>
  </si>
  <si>
    <t>工商系大二師生，共計60名。</t>
  </si>
  <si>
    <t xml:space="preserve">101/05/02
12：00至
13：00
管院七樓會議室
</t>
  </si>
  <si>
    <t>工商管理學系的學生經常會對自己未來的生涯規劃感到困惑，透過畢業的校友返校演講的方式，使工商系的學生瞭解更多的資訊，這將有助於學生對於自己的未來有所規劃。建議若能每學期定期辦理，相信能帶給學生更多幫助。</t>
  </si>
  <si>
    <t>3-1-1
建立學生多元參與管道，以促進學生之參與，保障學生權利，落實人權與法治知能</t>
  </si>
  <si>
    <t>培養具良好品格的
社會公民</t>
  </si>
  <si>
    <t>101學年度新生嘉年華</t>
  </si>
  <si>
    <t>100級新生、各社團代表同學，約共計1300人</t>
  </si>
  <si>
    <t>100/09/011；活動中心三樓體育館、二樓表演廳及B1庚心廣場</t>
  </si>
  <si>
    <t xml:space="preserve">本次社團迎新主題3I-ism(我的主張)培養自己三種能力:(1)idea有自己想法計畫(2)indeed確實去執行(3)idol讓自己成為同學的典範
成效：(一)參與新生人數共1060人較去年增加15人、對流程規劃滿意程度高佔76.41%較去年滿意增加5%、對時間控制滿意程度高佔72.27%去年滿意增加4.83%、對場地安排滿意程度高佔70.09%較去年滿意增加3.46%學生整體氣氛滿意程度高佔77.17%較去年滿意增加1.66%學生(二)印象最深刻前四名為：1.各社團擺攤2.整體氣氛 3.主持人功力4.活動型態(三)對社團有初步了解，統計成果有達成63.31%。
檢討：1. 新生對社團有初步了解比100年度稍減1.23%。2.自問卷中統計學生建議多為:(1)活三體育館太悶熱，無法熱情參與活動。(2)社團表演時間太少。(3)社團擺攤位置稍微略擠。
</t>
  </si>
  <si>
    <t>101學年度第一學期
學生會迎新舞會</t>
  </si>
  <si>
    <t>學生:500人</t>
  </si>
  <si>
    <t>101/10/4;活三體育館</t>
  </si>
  <si>
    <t>這次參加人數多，社團表演也讓大家感受到社團的活動力，主持人將整個活動的氣氛帶的很熱絡，壓軸歌手的加碼演唱使氣氛達到最高潮，藉此也看出了學生們的活力；與公關公司的聯絡須再加強，藝人歌手遲到影響活動開場時間的處理，工作人員的安排需更加強明確</t>
  </si>
  <si>
    <t xml:space="preserve">1.有效建立新生家長、導師與院系之溝通管道。
2.增進學生家長對校務、學子學習狀況、未來校況發展之瞭解。
</t>
  </si>
  <si>
    <t>醫學院9系、工學院、管理學院等11場次，共計2021人參加。</t>
  </si>
  <si>
    <t>101年8月18日至101年9月13日，依各承辦單位活動計畫時間、地點辦理之。</t>
  </si>
  <si>
    <t xml:space="preserve">1.從調查與實際出席人數觀之，新生家長肯定校方辦理家長座談會的作法。2.除醫學、生醫、中醫未配合新生入宿時間辦理外，餘各系（院）均能配合，減少家長往返奔波，唯生醫系仍影響家長出席意願。3.承上，生醫系出席人數含家長僅55.33%出席率偏低，經費使用達97%。生技系出席人數不含家長51.97%，未做家長簽到或統計，無法正確評估出席人數，經費使用達100%，需改進作法。4.護理系於調查期間較原定增加30位出席人數，預估增加經費，唯事後人數持平，經費已略增。5.職治、物治系由系學會承辦，未依核定經費額度運用，已要求修正。6.家長回函8月848件、9月294件共1142非控制因素，經9、10月郵局統計郵資費累計6167元較去年2284元增加（3883元）超出核定預算2536元，未能納入總體預算考量，但仍在學校配合款上限20%以內，建議比照核銷。 </t>
  </si>
  <si>
    <t>3-1</t>
  </si>
  <si>
    <t xml:space="preserve">辦理「自由軟體講座」，培養學生智慧財產權觀念。
</t>
  </si>
  <si>
    <t>學生、教師，合計約80人。</t>
  </si>
  <si>
    <t>本次活動宣傳較過去多元，除列入三月份通識認證活動外，亦利用BBS、學校首頁最新消息及全校E-mail系統與海報方式宣傳，鼓勵師生參與；參與人數亦較過去為多。</t>
  </si>
  <si>
    <t>二十五週年校慶週宣導智財權海報展</t>
  </si>
  <si>
    <t>101.4.17~24學生活動中心二樓廣場</t>
  </si>
  <si>
    <t>因技轉中心過去展覽之海報在撕下後均破損不完整，現成之海報不適合展覽，而臨時再印製與智財權相關的海報。展出地點選擇在活動中心二樓廣場，該地具有師生用餐人潮的優點。</t>
  </si>
  <si>
    <t>3-1-2
增進學生對當代品德之核心價值及琪行為準則，具有思辨、選擇與反省，進而認同、欣賞與實踐之能力</t>
  </si>
  <si>
    <t>1.長庚青年選拔活動
2.當選同學醫學系七年級李天旗、王信堯、護理學系四年級江怡慧、醫務管理學系四年級周家玉、工商管理學系碩士班一年級許又仁等5位</t>
  </si>
  <si>
    <t>全校學生約7000人</t>
  </si>
  <si>
    <t>101.3.29於第一醫學大樓會議室辦理</t>
  </si>
  <si>
    <t>爾後提供中、英文版兩種當選證書，俾利當選同學就學或就業需要。</t>
  </si>
  <si>
    <t>3-2</t>
  </si>
  <si>
    <t>3-2-1
透過服務學習課程之引導，加強與鄰近社區之互動，以促進學生對社區關懷與鄉土文化之情感；並透過多元文化課程與國際交流，開拓國際視野，建立地球村觀念</t>
  </si>
  <si>
    <t>推動服務學習、培育熱愛鄉土及具有 世界觀之社會公民</t>
  </si>
  <si>
    <t>100學年度第一學期
彰友會捐血II</t>
  </si>
  <si>
    <t>社員:10人
學生:10人</t>
  </si>
  <si>
    <t>101/1/5;活三廣場</t>
  </si>
  <si>
    <t>這次新竹捐血中心至本校取血共85袋，達到捐血一袋救人一命的效果及使命，有更多的大一學弟及學妹們一起來參與及幫忙這個活動，使其增加彼此的感情。檢討:中午或下課時間，捐血的同學比較多，同學排隊等待的時間也較長，捐血車上的工作人員有些不足，看是否能請捐血中心多派工作人員，以減短等待時間。宣傳海報太晚貼，可提前一至兩天。</t>
  </si>
  <si>
    <t>100學年度第2學期
國術社護理之家表演</t>
  </si>
  <si>
    <t>社員:12人</t>
  </si>
  <si>
    <t>101/3/10;護理之家</t>
  </si>
  <si>
    <t>讓護理之家的週年慶表演更充實與多元，使社員體驗在台上表演的感覺，讓社員了解國術不是只能強身，也能讓人振奮精神；確認好學長姐是否要參加、臨場的隊形及音樂，記得帶個人表演的套路兵器，主持人要熟悉稿子</t>
  </si>
  <si>
    <t>100學年度第2學期
彰友會捐血I</t>
  </si>
  <si>
    <t>社員:16人</t>
  </si>
  <si>
    <t>101/3/21;活三外廣場</t>
  </si>
  <si>
    <t>1.捐超過100袋的血。2.達到捐血ㄧ袋，救人ㄧ命的使命。3希望有更多學弟妹參與。；1.早上人力不足，以致很匆忙。2.海報應提早申請，以免沒海報用。；希望下次有更多人可以共襄盛舉。</t>
  </si>
  <si>
    <t>100學年度第2學期
狗醫師社樂山療養院志工</t>
  </si>
  <si>
    <t>社員:7人
非社員:9人
教職員:1人</t>
  </si>
  <si>
    <t>101/3/31;樂山療養院</t>
  </si>
  <si>
    <t>100學年度第2學期
狗醫師社八里動保場志工</t>
  </si>
  <si>
    <t>社員:12人
非社員:8人</t>
  </si>
  <si>
    <t>101/4/1;八里動保場</t>
  </si>
  <si>
    <t>大家對於狗狗的親密互動讚譽有加，但也很開心的帶狗狗散步，經過裡面工作人員講解後，也了解八里動保場存在的意義和認養狗狗所需要具備的條件</t>
  </si>
  <si>
    <t>100學年度第二學期
口琴社養生村表演</t>
  </si>
  <si>
    <t>社員:10人</t>
  </si>
  <si>
    <t>101/4/8;養生文化村</t>
  </si>
  <si>
    <t>社員藉此活動得到寶貴的演出經驗，並對自己表演及合奏演出的優缺點更加了解，將有助於下次表演品質的提升，而且也學到和長輩相處方式，及籌畫活動的特點，將有助於下次活動成果提升；應主動積極和養生村聯絡及討論活動規劃</t>
  </si>
  <si>
    <t>100學年度第二學期
慈青社新店慈濟醫院ㄧ日志工</t>
  </si>
  <si>
    <t>社員:11人</t>
  </si>
  <si>
    <t>101/4/7;新店慈濟醫院</t>
  </si>
  <si>
    <t>陪伴病患一起進行活動，體會到自己是如此幸福，見苦知福，能知福惜福再造福，分區分站志工可以降低醫護人員的繁忙；需在ㄧ週前回覆慈院師姑志工人員，需有領隊師姑伯，領隊學長姐ㄧ定要穿制服，志工須穿志工服：灰衣白褲，需攜帶有蓋環保餐盒及環保筷</t>
  </si>
  <si>
    <t>100學年度第二學期
慈青社大園蘭迪兒童之家義診活動</t>
  </si>
  <si>
    <t>社員:5人</t>
  </si>
  <si>
    <t>101/4/8;大園蘭迪兒童之家</t>
  </si>
  <si>
    <t>從旁協助醫會師姑伯進行義診活動，陪伴及協助院童，活動順利結束，大家從中收穫許多，並激起慈悲心，希望自己以後可以多陪伴他們；聯絡參與人員時，要強調不可以遲到，逾時不候的規矩</t>
  </si>
  <si>
    <t>100學年度第二學期
狗醫師社大江購物中心協助愛心送養活動</t>
  </si>
  <si>
    <t>社員:12人
非社員:5人
教師:1人</t>
  </si>
  <si>
    <t>101/4/21;桃園大江購物中心</t>
  </si>
  <si>
    <t>藉由活動對來參觀的民眾宣導動物結紮的重要性，防止流浪動物氾濫的發生，有許多流浪的狗貓被領養，也趁機與樂活協會志工交流，學習到更多狗貓的相關知識；場地太小，造成人潮移動不順，時間規劃尚待加強</t>
  </si>
  <si>
    <t>100學年度第二學期
耕心社樂山療養院參訪</t>
  </si>
  <si>
    <t>社員:3人
非社員:2人</t>
  </si>
  <si>
    <t>101/4/21;樂山療養院</t>
  </si>
  <si>
    <t>和原訂ㄧ樣採ㄧ對ㄧ進行，同學們可能第一次接觸到這類的院生所以一開始有點惶恐，但看到他們開朗的笑容後都漸漸進入狀況，所以整個活動成效相當不錯；這次參與的人只有五位，這學期也只有這麼ㄧ次前往樂山，其實有點可惜，可是樂山那邊比較希望是有人有辦活動時，我們再參與協助，不知道耕心社是否有能力自己辦ㄧ個活動呢?另外這次才了解院方並不在意我們提供的志工人數，就連一兩個他們也接受，看來可以避開同學因為不同系不同事要忙而沒有辦法參與的機會了；就算無法長期的永久陪伴他們，也可以短短的花自己一天中的幾個小時，小小的幫忙，當每個人都有一份小愛心時累積起來就會是一個大愛心，記得結束時，我問了我自己帶的小朋友:今天開心嗎?他帶的因為跳舞而冒著的ㄧ身汗回答我:開心!也許心中受了衝擊，但換來這句開心也足夠了。</t>
  </si>
  <si>
    <t>100學年度第二學期
弦樂社養生村花卉博覽會表演</t>
  </si>
  <si>
    <t>社員:15人</t>
  </si>
  <si>
    <t>101/4/28;桃園縣長庚養生文化村</t>
  </si>
  <si>
    <t>演出成功，觀眾反應熱烈，為博覽會與園遊會增添不少春天氣息。也為觀眾帶來精采的演出。車輛租賃與實際搭乘人數有差異，未調查詳細人數；前一天下大雨地面泥濘，未考慮到因應措施；表演細節場控未協調好導致節目連貫性不佳。</t>
  </si>
  <si>
    <t>100學年度第二學期
鋼琴社和樂老人長期照護中心</t>
  </si>
  <si>
    <t>社員:20人</t>
  </si>
  <si>
    <t>101/4/28;和樂老人長期照護中心</t>
  </si>
  <si>
    <t>服務長輩，演奏美妙的樂曲，並透過活動增進社員間的情感交流，長輩們感到十分快樂，很享受在社員們彈奏出來的音樂中，看到他們臉上的笑容，以及活動後對我們說：「謝謝！你們彈琴彈的真好！」心中充滿著喜悅，感到過了一個充實的週末；準備曲目不夠多，因此空出來的時間必須即興發揮</t>
  </si>
  <si>
    <t>3-2</t>
  </si>
  <si>
    <t>3-2-1
透過服務學習課程之引導，加強與鄰近社區之互動，以促進學生對社區關懷與鄉土文化之情感；並透過多元文化課程與國際交流，開拓國際視野，建立地球村觀念</t>
  </si>
  <si>
    <t>推動服務學習、培育熱愛鄉土及具有 世界觀之社會公民</t>
  </si>
  <si>
    <t>100學年度第二學期
雄屏會社區關懷</t>
  </si>
  <si>
    <t>社員:23人</t>
  </si>
  <si>
    <t>101/4/28;長庚醫院</t>
  </si>
  <si>
    <t>由於玩得很盡興，使得病童們都擁有一個美好的回憶；剛開始沒有宣傳，使病童不知道可以跟我們一起玩，後來因為有廣播而稍稍改善。</t>
  </si>
  <si>
    <t>100學年度第二學期
咖啡社區與母親一起創意拼貼咖啡豆</t>
  </si>
  <si>
    <t>社員:13人</t>
  </si>
  <si>
    <t>101/5/5;臺北市立小育龍托育中心</t>
  </si>
  <si>
    <t>增進小孩子與母親的互動，分享我們在咖啡社學習的咖啡知識；小孩子的情緒使得每一個小孩都需要個別大哥哥大姊姊的陪伴，因為平時較少與幼稚園小孩接觸，此年紀小孩較難以陪伴。</t>
  </si>
  <si>
    <t>100學年度第二學期
慈青社坪頂回收站環保志工</t>
  </si>
  <si>
    <t>社員:8人
非社員:3人</t>
  </si>
  <si>
    <t>101/5/2;坪頂回收站</t>
  </si>
  <si>
    <t>志工們都學會了如何更仔細的分類垃圾，，也將之落實在校園及寢室中，達到推廣資源回收垃圾減量的效果；1.提醒社員記得帶環保杯，否則師姑準備的茶水沒有惜福完很可惜 2.記得連絡環保站的師姑伯時，要記得說明活動起訖時間。</t>
  </si>
  <si>
    <t>100學年度第二學期
有氧舞蹈社養生文化村帶動跳</t>
  </si>
  <si>
    <t>社員:8人
非社員:4人</t>
  </si>
  <si>
    <t>101/5/19;養身文化村</t>
  </si>
  <si>
    <t>1.增進社員間的情誼 2.增加社團知名度 3.參與者一起運動有益身心 4.和爺爺奶奶互動，增廣見聞；1.活動事前準備跑流前應個別驗活動 2.活動傳應待加強。</t>
  </si>
  <si>
    <t>100學年度第二學期
護理系系學會路跑活動服務志工</t>
  </si>
  <si>
    <t>社員:11人
非社員:1人</t>
  </si>
  <si>
    <t>101/5/20;長庚醫護社區</t>
  </si>
  <si>
    <t>協助場佈和場復並且協助氣喘兒協會舉辦路跑活動。同時服務氣喘兒、ㄧ般民眾在路跑活動的各種問題。當天的現場ㄧ開始的工作分配混亂，造成當初的工作內容不同。希望能再加強並改進。希望能增加雨備專案。</t>
  </si>
  <si>
    <t>100學年度第二學期
手作社兒童醫院志工服務</t>
  </si>
  <si>
    <t>社員:8人
非社員:7人</t>
  </si>
  <si>
    <t>101/5/19;林口長庚醫院</t>
  </si>
  <si>
    <t>ㄧ開始因為時間關係沒有小朋友來參與，後來改成玩具病探，分組ㄧ間間尋找有意願的小朋友與我們互動，把歡樂散佈到各層病房，最後與醫院志工合作，在各層樓遊戲間與小朋友進行教學，讓遊戲間充滿歡樂氣氛，看著他們玩的很開心，滿心歡喜把成品帶回去時，覺得活動很值得；小朋友人數太少沒宣傳到，因此耽誤活動進度，場地太小，下次應控制好人數</t>
  </si>
  <si>
    <t>100學年度第二學期
資訊社養生村志工服務</t>
  </si>
  <si>
    <t>社員:12人
非社員:10人</t>
  </si>
  <si>
    <t>101/5/19;長庚養生文化村</t>
  </si>
  <si>
    <t>活動服務成效不錯，參加講座的長輩們對電腦知識都很有興趣，反應熱烈，接受課程程度高，也與我們相談甚歡，並希望我們以後能常去舉辦電腦資訊講座；時間掌握良好，製作講義需要更加詳細，圖片字過小長輩看不清楚，需要改善，須提早集合以免突發狀況</t>
  </si>
  <si>
    <t>100學年度第二學期
耕心社腦傷患者例行復健服務</t>
  </si>
  <si>
    <t>社員:18人</t>
  </si>
  <si>
    <t>101/3/16~6/1;諮輔室</t>
  </si>
  <si>
    <t>採取排班制度，讓社員學習螞蟻雄兵，團結力量大的精神，了解彼此互助的好處。同時也發現服務的過程是快樂的，長達一學期的活動效果很好，雖然面對復健的成果，我們不免有些擔心，但至少情況沒有惡化，就已經達成我們的目的了；這學期有些同學忘了輪到自己去值班，結果出現人力吃緊的狀況，建議以後可以有獎勵制度，或是請一位同學負責提醒大家，不然就是讓大家更熟悉彼此，願意互相提醒值班同學，而不要透過特定一人來協調。</t>
  </si>
  <si>
    <t>100學年度第二學期
耕心社腦傷患者例行復健家訪服務</t>
  </si>
  <si>
    <t>社員:10人
非社員:1人</t>
  </si>
  <si>
    <t>101/3/25~5/27;白大家</t>
  </si>
  <si>
    <t>採取排班制度，讓社員學習螞蟻雄兵，團結力量大的精神，了解彼此互助的好處。同時也發現服務的過程是快樂的，長達一學期的活動效果很好，雖然面對復健的成果，我們不免有些擔心，但至少情況沒有惡化，就已經達成我們的目的了；面對白大我們常常會因為他的努力而感動，有時也會因為他的小小進步而得到大大的成就感。服務不僅僅是我們幫助他人也是他們幫助我們，與白大的互動之中，我們才能將日常的壓力之中釋放出來，白大帶給我們許多快樂，也讓我們有訓練團體合作力量大的機會，很謝謝能與白大共處的這段光陰。</t>
  </si>
  <si>
    <t>100學年度第二學期
慈青社吳木同安養院志工</t>
  </si>
  <si>
    <t>社員:6人
非社員:2人</t>
  </si>
  <si>
    <t>101/5/27;吳木同安養院</t>
  </si>
  <si>
    <t>爺爺奶奶都很開心，社員們也從活動中學會與長輩的溝通技巧及孝順的重要性；1.手印畫印泥要準備多一些 2.音樂太小聲下次要借音箱。</t>
  </si>
  <si>
    <t>101學年度第一學期
護理系系學會二手書市集</t>
  </si>
  <si>
    <t>社員:375人</t>
  </si>
  <si>
    <t>101/9/17~9/21;活二靜態展廣場</t>
  </si>
  <si>
    <t>藉由系上一年度的書籍汰換捐贈護理教科書，系上老師紛紛響應捐書活動，讓系上同學能用便宜的價錢買到原文書，讓書發揮最大效用，一舉兩得，並在暑假時提供預購服務，讓許多人能在一開學便買到該學期需要的書籍；活動宣傳不夠，有許多人雖然有需求卻不知道地點，或因助教課而讓販賣時間少一天，這樣不僅讓海報時間日期失信，也使收入減少</t>
  </si>
  <si>
    <t>101學年度第一學期
彰友會捐血I</t>
  </si>
  <si>
    <t>社員:9人
非社員:5人
學生:68人</t>
  </si>
  <si>
    <t>101/10/4;活三外廣場</t>
  </si>
  <si>
    <t>經由這次活動，看到許多同學都踴躍的來捐血，還有許多想捐卻因為身體狀況或沒有時間而無法捐血的人，讓我們在冷冷的天裡感受到大家的溫暖；1.中午或下課時捐血的同學會比較多，導致等待的時間較長，人手也稍嫌不足。2.宣傳海報太晚貼，可以再提早一至兩天張貼。</t>
  </si>
  <si>
    <t>3-2</t>
  </si>
  <si>
    <t>3-2-1
透過服務學習課程之引導，加強與鄰近社區之互動，以促進學生對社區關懷與鄉土文化之情感；並透過多元文化課程與國際交流，開拓國際視野，建立地球村觀念</t>
  </si>
  <si>
    <t>推動服務學習、培育熱愛鄉土及具有 世界觀之社會公民</t>
  </si>
  <si>
    <t>101學年度第一學期
國術社養身文化村吐納教學</t>
  </si>
  <si>
    <t>社員:19人</t>
  </si>
  <si>
    <t>101/10/13;養生文化村</t>
  </si>
  <si>
    <t>拳套表演與延年六字訣教學，皆受爺爺奶奶的喜愛與稱讚，並透過這次機會，達到國術社與社會服務結合的目標，也讓新生對兩者產生興趣；養生村活動多，經協調後與他們的慶生活動合辦，以後應提早聯絡，確定時間場地，事前統計好人數，方便當天集合</t>
  </si>
  <si>
    <t>101學年度第一學期
狗醫師社八里動保場關懷動物活動</t>
  </si>
  <si>
    <t>社員:35人
教師:1人</t>
  </si>
  <si>
    <t>101/10/20;八里動保場</t>
  </si>
  <si>
    <t>藉由活動讓同學付出服務精神及生命關懷，也能享有與同樂的喜悅，並讓狗狗們可以遇見不同的人，認識新朋友，也提前牠們等待洗澡、散步的順序，能分擔動場人員的照顧壓力；應提早規畫準備活動，也要親自與保育場人員確認申請程序、時間等訊息，否則造成資訊流通不對等</t>
  </si>
  <si>
    <t>101學年度第一學期
弦樂社醫護社區表演</t>
  </si>
  <si>
    <t>社員：34人</t>
  </si>
  <si>
    <t>101/11/4；醫護社區活動中心</t>
  </si>
  <si>
    <t>透過此活動，宣導春暉衛生教育觀念，讓小朋友能在輕鬆、愉快的氣氛下學習；藉由弦樂表演，培養小朋友的音樂素養及散播音樂的種子，並帶給他們歡笑；第一，效率有待提升(例如列一張清單告訴自己要做什麼，要帶什麼；第二，尊重觀念有待加強。當有人在台上表演，就應該扮演一位好的觀眾，而非擠在旁邊聊天。先不論表演者的觀感，我們應該要尊重到觀眾。</t>
  </si>
  <si>
    <t>101學年度第一學期
資訊社養生村志工服務(1)</t>
  </si>
  <si>
    <t>社員:11人
非社員:22人</t>
  </si>
  <si>
    <t>101/11/10;
長庚養生村電腦教室</t>
  </si>
  <si>
    <t>效果非常好，長輩們對於照片的編修很感興趣，來的人數很多，長輩們也都很認真的學習，志工們都很熱心幫忙解決各位的問題；這次的人數超過我們的預期，因為是此現場先到先入座的方式，所以有很多長輩比較晚來的都沒有位置可以坐，所以下次可能需要採報名制，因為電腦有限。</t>
  </si>
  <si>
    <t>101學年度第一學期
弦樂社養生村慶生會表演</t>
  </si>
  <si>
    <t>社員:10人</t>
  </si>
  <si>
    <t>101/11/10；養生村</t>
  </si>
  <si>
    <t>反應極為激烈，甚至有長者在活動結束後表示"這是我這輩子聽過最好的演出"；活動申請單又遲交，社團效率仍須改進</t>
  </si>
  <si>
    <t>101學年度第一學期
蘭友會家鄉淨灘活動</t>
  </si>
  <si>
    <t>社員:21人</t>
  </si>
  <si>
    <t>101/11/4</t>
  </si>
  <si>
    <t>這是蘭友會第一次辦家鄉淨灘活動，雖然人數及時間有限，但大家仍盡力撿拾垃圾，也許只是一股微薄的力量，但也拯救地球的一小塊淨土。大二和大一也透過早操、淨灘團康、用餐、搭車時間，更熟識、親近彼此。</t>
  </si>
  <si>
    <t>101學年度第一學期
綠野社淨山活動</t>
  </si>
  <si>
    <t>社員:2人
非社員:21人</t>
  </si>
  <si>
    <t>101/11/24;觀音山</t>
  </si>
  <si>
    <t>讓社員及非社員了解環境保育的重要，以及了解維護山林整潔的不易及辛苦。另一方面，也透過在邊爬山邊淨山的過程中，了解了林口附近的觀音山；也對其植物動物有所了解。觀音山每年春季秋季都是賞櫻的好據點，希望有機會能再帶大家來此地走訪。日期訂的時間上沒有考慮到天氣因素，造成由於當天十分潮濕而不便行走。聯絡及請假機制做的不夠有系統，導致不少的同學因天氣而直接缺席，也增加了參與者的辛苦。</t>
  </si>
  <si>
    <t>101學年度第一學期
狗醫師社大江購物中心協助愛心送養活動</t>
  </si>
  <si>
    <t>社員：16人
非社員：3人</t>
  </si>
  <si>
    <t>101/11/24；大江購物中心</t>
  </si>
  <si>
    <t>藉此活動讓社員了解流浪狗送養過程，並建立送養代替購買的觀念。在與民眾接洽的過程中，培養社員的溝通能力與膽量；過程中有一些意料外的狀況，下次應該先設想，以免手忙腳亂。</t>
  </si>
  <si>
    <t>101學年度第一學期
美工社志工服務-簡易美工教學(一)</t>
  </si>
  <si>
    <t>社員:10人
教師:1人</t>
  </si>
  <si>
    <t>101/11/29;南勢國小</t>
  </si>
  <si>
    <t>很開心能與南勢國小合作，能感受到老師與小朋友對於美工的熱情以及創作出充滿想像力的作品，很期待每一次的美工志工活動，在活動前會召集大家事先籌備規劃與流程，事後也會做檢討，期望下次更順利；出發時間有延遲，導致到場有點急迫，沒有準備回饋單，下次應改進</t>
  </si>
  <si>
    <t>101學年度第一學期
手作社兒童醫院志工服務</t>
  </si>
  <si>
    <t>社員:11人
非社員:3人</t>
  </si>
  <si>
    <t>101/12/1;林口長庚醫院兒童大樓</t>
  </si>
  <si>
    <t>一開始因為時間的關係，沒有很多小朋友來參與活動，所以我們採取病探的方式去招攬有意願的小朋友來遊戲間參與摺紙活動，與小朋友進行教學，讓遊戲間充滿歡樂的氣氛，使富有創造力與想像力的小朋友在我們的輔助之下能完成自己獨一無二的作品；小朋友童言童語有時不易懂，小朋友想折的東西太難達成，摺紙對小朋友來說有些難度，以後可改剪貼或畫圖，場地沒有協調好，小朋友專注力不高</t>
  </si>
  <si>
    <t>101學年度第一學期
國樂社夏雨維思</t>
  </si>
  <si>
    <t>社員:15人</t>
  </si>
  <si>
    <t>101/12/8;夏雨維思養老機構</t>
  </si>
  <si>
    <t>這是第二次前往位於林口的夏雨維思療養院，每年的演出都讓爺爺奶奶們笑開懷，讓他們感受到被關懷的溫暖與感動。活動圓滿成功，現場的爺爺奶奶甚至開始指著我們說誰像誰孫子，讓我們陪他們多說說話，一了相思之情。1.當天天候不佳，故部分樂器在運送過程中會有淋濕的跡象，故在搬運時須注意盡量保持其在乾燥的環境中。2.活動流程尚稱順利，在擺設樂器及譜架時可以再流暢一點。3.可以再多注意與爺爺奶奶們的互動。</t>
  </si>
  <si>
    <t>101學年度第一學期
曉韻合唱團慶生會</t>
  </si>
  <si>
    <t>社員:29人</t>
  </si>
  <si>
    <t>101/12/8;養生文化村</t>
  </si>
  <si>
    <t>我們為他們演唱了5首經典的懷舊老歌，讓他們回味一下過去的時光。爺爺奶奶們的反應都很熱絡，臉上不時露出笑容，可見他們有享受我們為他們準備的活動。交通時間應預留更多的彈性時間，因為校車太多人以至於這次差點趕不及預定的時間。</t>
  </si>
  <si>
    <t>101學年度第一學期
新店慈濟醫院一日志工</t>
  </si>
  <si>
    <t>社員：9人
教職員工：1人</t>
  </si>
  <si>
    <t>101/12/1；新店慈濟醫院</t>
  </si>
  <si>
    <t>新進社員第一次到醫院服務，但服務後的心得卻不落人後。而舊社員雖然已參與多次，但有著不同的感受。服務結束的小聚會大家彼此分享心得，不僅增進感情，還能學習從不同的視角去看事情；1.事前邀約人員太倉促，使得參與人數太少。2.事前未確認所有人的行事曆，使得部份人員因事情衝突無法參與。</t>
  </si>
  <si>
    <t>101學年度第一學期
資訊社養生村志工服務(2)</t>
  </si>
  <si>
    <t>社員:13人
非社員:12人
教師:1人</t>
  </si>
  <si>
    <t>101/12/8;長庚文化養生村</t>
  </si>
  <si>
    <t>本次採用報名制，所以控制了長輩的人數，不會像上次那麼擠，回饋單也都給予正面評價，他們也很滿意賀卡的教學，志工們都覺得學到很多，對於能幫助長輩且解決長輩的問題，感到很有成就感；對於有報名和非報名人數的區分處理需再檢討</t>
  </si>
  <si>
    <t>101學年度第一學期
樂山療養院志工</t>
  </si>
  <si>
    <t>社員：9人
學生：8人
教職員工：1人</t>
  </si>
  <si>
    <t>101/12/15；樂山療養院</t>
  </si>
  <si>
    <t>雖然一開始有些院生看到狗醫師會怕，甚至有哭泣的現象，但藉由我們引導與互相關懷，漸漸卸下他們的心防，他們願意與狗醫師互動，達到可運動到四肢肌肉，並藉由與狗醫師的互動達到人際關係的訓練；事前宣傳不佳，且因為在開學後要改了時間，沒有先跟社員们討論大家有沒有空，造成人數參與有點少。</t>
  </si>
  <si>
    <t>101學年度第一學期
管樂社護理之家關懷音樂會</t>
  </si>
  <si>
    <t>社員:45人
非社員:45人</t>
  </si>
  <si>
    <t>101/12/8;長庚附設護理之家</t>
  </si>
  <si>
    <t>新進團員感受不同演出方式，用重奏的形式培養默契及音樂性；團員體驗社區服務，到表演廳外的地方做音樂演出，分享音樂。1.曲目準備不足，演出時間太短，只好重複演奏打擊重奏。2.曲目選擇不夠大眾化，較難引起共鳴。</t>
  </si>
  <si>
    <t>101學年度第一學期
嘉雲會心動愛，關懷長者</t>
  </si>
  <si>
    <t>社員:20人</t>
  </si>
  <si>
    <t>101/12/16;桃園長庚復健分院</t>
  </si>
  <si>
    <t>有來參與的病患們，都覺得這個活動十分有趣。因為他們平時生活一成不變，因為我們的出現，使他們的生活有了變化，我們的陪伴也使他們笑容滿面；因為我們能服務的時間有限，所以選擇在比較多人有空的下午一點到四點來進行服務，但是大部分的病患都在休息，所以一開始沒能參加活動，下次應該調查好他們的作息時間。以服務到更多病患。</t>
  </si>
  <si>
    <t>101學年度第一學期
醫學系系學會 愛滋週</t>
  </si>
  <si>
    <t>社員:70人</t>
  </si>
  <si>
    <t>101/12/3~7;活一擺攤處</t>
  </si>
  <si>
    <t>活動分為六大部分:1.行前籌會 2.活一擺攤 3.活一影片投影 4.活二海報展 5.愛滋關懷演講 6.同志與多元性別-婚姻革命演講；今年做的以衛教為主，期許明年能夠更進一步的往去汙名化的方向進行，而演講方面則期望能夠申請到深耕學園，讓更多同學能夠蒞臨聽講，因為這些議題也是與我們切身相關的，聽了演講後相信能夠激發大家許多的思考與迴盪。</t>
  </si>
  <si>
    <t>101學年度第一學期
羅卡達工作隊第二次期中上山</t>
  </si>
  <si>
    <t>社員:30人</t>
  </si>
  <si>
    <t>101/12/15-16;桃園縣復興鄉</t>
  </si>
  <si>
    <t>1.家訪砂崙子、蘇樂、爺亨、高義等部落，著手進行家訪資料統整計畫2.與爺亨發展協會、高義蘭部落、三光國小商談寒假上山的講座、營隊事宜3.進行認識泰雅活動，使新社員對於復興鄉有更深刻的了解；開車上下山應有兩位駕駛輪流開，較不易疲憊。抵達住宿國小時發生警衛不再為我們開門的窘境，以後抵達前半小時應先電話通知。</t>
  </si>
  <si>
    <t>101學年度第一學期
物治系系學會
妥瑞氏症協會歲末耶誕聯歡會</t>
  </si>
  <si>
    <t>社員:16人</t>
  </si>
  <si>
    <t>101/12/16;林口長庚醫院</t>
  </si>
  <si>
    <t>本年度共有90組的兒童及家長報名參加此一歲末耶誕聯歡會活動，本次活動由物治系大三學生擔任總負責人，由上午7:30左右開始服務，整個活動在下午5:00平安結束；本年度因為此一活動與本系另一主辦活動－北復盃撞期，使得活動負責人緊急更換及志工招募困難。此外，因為今年報名的人數增加，臨時不得不增加新活動，因此整體規劃及校內經費申請較往年倉促，未來應多注意不同活動間負責人聯繫。</t>
  </si>
  <si>
    <t>101學年度第一學期
管樂社中小學樂器教學服務</t>
  </si>
  <si>
    <t>社員:42人</t>
  </si>
  <si>
    <t>101/11/20~101/12/21;大埔國小</t>
  </si>
  <si>
    <t>帶領小朋友演奏經典卡通歌曲，如風中奇緣，團員學習服務的精神；1.每次一個半小時成效有限，可考慮拉長時間，較能進行更完整的教學。2.小朋友活潑好動，團員招架不住。</t>
  </si>
  <si>
    <t>101學年度第一學期
Wesee編輯作業材料所需費用</t>
  </si>
  <si>
    <t>101學年度
攝影社WeSee新鮮人手札製作設計編排</t>
  </si>
  <si>
    <t>101/06/25~08/31；長庚大學</t>
  </si>
  <si>
    <t>新生入學時，每位新生各領取一本we see新鮮人手札，內容包含社團簡介及校園內的大小事物，讓新生因此更快速了解學校各社團特色。未來希望可以更早開始籌備，以期對各社團介紹更加完善。</t>
  </si>
  <si>
    <t>101學年度第一學期
耕心社腦傷患者例行復健家訪服務</t>
  </si>
  <si>
    <t>社員:14人</t>
  </si>
  <si>
    <t>101/09/30~101/12/30;台北捷運大安站</t>
  </si>
  <si>
    <t>這學期主要的目標在於提昇白心症的工作相關能力，如文字、計算、顏色辨別、方向感等基本能力，以實用上需要的程度為目標練習；一些較吃力的活動如文字閱讀、數學計算等容易讓他產生疲倦，讓復健的進度緩慢，宜在重負荷活動間加入一些輕鬆活動如地圖認路等，減輕負擔並提升效果。</t>
  </si>
  <si>
    <t>3-2-1
透過服務學習課程之引導，加強與鄰近社區之互動，以促進學生對社區關懷與鄉土文化之情感；並透過多元文化課程與國際交流，開拓國際視野，建立地球村觀念</t>
  </si>
  <si>
    <t>推動服務學習、培育熱愛鄉土及具有 世界觀之社會公民</t>
  </si>
  <si>
    <t>101學年度第一學期
醫學系系學會泰迪熊醫院</t>
  </si>
  <si>
    <t>社員:111人</t>
  </si>
  <si>
    <t>101/12/8;長庚醫院</t>
  </si>
  <si>
    <t>我們這次活動設計每個關卡都必須通過才能得到過關小卡，全過才能領小禮物，讓原本很害怕看醫生的小朋友，因為有了誘因，也突破了心防來參與我們的活動；這次的戲劇我們很巧妙的結合了環保議題與醫療保健，教導小朋友不僅要照顧自己的身體健康也要懂得環保照顧這個大家的地球；因為第一次到醫院辦，所以我們前半小時拉人較難，且大家就位較晚，所以有人想參加時，我們還未準備好。但之後就都很穩定了。</t>
  </si>
  <si>
    <t>101學年度第一學期
彰友會捐血2</t>
  </si>
  <si>
    <t>社員:5人
非社員:7人</t>
  </si>
  <si>
    <t>101/1/10;活三外廣場</t>
  </si>
  <si>
    <t>讓校內同學了解捐血的好處，並能踴躍捐血幫助別人，也讓社員可在值班時聯絡感情；沒有聯絡好，導致捐血車比預期晚到，下次應事先確認好時間，天氣太冷導致捐血人數不多，下次應找尋適合的天氣，宣傳太少下次應改進</t>
  </si>
  <si>
    <t>100學年度第一學期
蒲公英工作隊小蒲營行前</t>
  </si>
  <si>
    <t>社員:32人</t>
  </si>
  <si>
    <t>101/1/15~1/16;工學大樓0201</t>
  </si>
  <si>
    <t>藉由營期前三天準備，跑過營期三天的活動，使活動能更流暢，大家都盡全力在準備，雖然很累，但讓小朋友玩的開心盡興，ㄧ切都是值得的；希望以後行前不要再改活動內容，否則時間太趕也太累</t>
  </si>
  <si>
    <t>101學年度第一學期
雄屏會返服行前營</t>
  </si>
  <si>
    <t>社員:46人</t>
  </si>
  <si>
    <t>101/1/14~1/16;工學大樓2F教室</t>
  </si>
  <si>
    <t>透過實際進行，可以用觀眾的角度去檢視活動的完整性，對於整體活動的檢討與改進，以及新進人員的訓練有很大的幫助；太早進行活動試跑，導致練習時間不夠，而導致原訂進度拖延，下次可以考慮安排一天的練習時間，這樣會有更好的表現。</t>
  </si>
  <si>
    <t>101學年度第一學期
國醫社醫療服務隊行前營</t>
  </si>
  <si>
    <t>社員:53人</t>
  </si>
  <si>
    <t>101/2/1~2/2;中醫系針傷教室</t>
  </si>
  <si>
    <t>隊員對活動內容較熟悉；1.針對出隊活動細節需要再講的完整，隊員們還是有人在模擬家訪時說我們有抽獎活動。2.掛號組、藥局組、練習時間和計畫相差很多，需要再進行調整。</t>
  </si>
  <si>
    <t>100學年度第二學期
崇青社愛愛院出隊服務</t>
  </si>
  <si>
    <t>社員:10人</t>
  </si>
  <si>
    <t>101/3/4;愛愛院</t>
  </si>
  <si>
    <t>陪爺爺奶奶們讀經與唱歌，和他們聊天，感受到他們都很快樂，雖然溝通有點問題，但他們還是很期待我們再去辦活動；太早到達目的地，吵到爺爺奶奶</t>
  </si>
  <si>
    <t>100學年度第二學期
崇青社陽明養護出隊服務</t>
  </si>
  <si>
    <t>社員:6人</t>
  </si>
  <si>
    <t>101/3/31;陽明養護院</t>
  </si>
  <si>
    <t>在活動中可以看見志工夥伴們的熱情與細心，這次的院童大朋友是稍微有點身心障礙的人，因此志工夥伴總是小心翼翼地攙扶院童們，雖然常常沒辦法與院童們溝通，但志工夥伴們還是不減他們的熱情，繼續帶著院童參與活動，大家願意犧牲自己周末的時間並早起搭車參與活動，讓人感受到付出是會回收到快樂的；搭車時間稍微延遲，雖然沒遲到，但下次需提早注意</t>
  </si>
  <si>
    <t>100學年度第二學期
春暉社醫院服務隊</t>
  </si>
  <si>
    <t>社員:7人
非社員:3人</t>
  </si>
  <si>
    <t>101/4/7;林口長庚醫院</t>
  </si>
  <si>
    <t>有贈送造型氣球小朋友都很興奮，家長們也很熱絡的來索取，另外也有媽媽主動來拿春暉專案的衛教單，說要拿回家中給有抽菸習慣的爸爸，知道二手菸及三手菸的壞處，達到了我們所期望的社會教育效果，因為來的小朋友人數不多所以更能照顧到每個病童，和他們一起唱跳及畫畫，大家都很開心，這便是首要的目標；早上沒有morning call有人來不及搭上預計的校車班次，幸好時間估計的很充裕所以不會有拖延到活動的情況，另外，這次9L的病童比較不像上次來的參與度高，時間到了只有幾個小朋友及家長到場，跟上次一直有小朋友來參與的情況有落差，所以做了兩三次的病房宣導，雖然最後還是沒有很多人到但大家覺得少少的人比較能照顧到每個小朋友，也不全然是缺點。</t>
  </si>
  <si>
    <t>100學年度第二學期
崇青社愛愛院出隊服務活動</t>
  </si>
  <si>
    <t>101/4/21;愛愛院</t>
  </si>
  <si>
    <t>爺爺奶奶都很喜歡拉著志工夥伴們說故事，雖然很多志工都不太能理解爺爺奶奶說的話，但志工們依然很專注的陪同爺爺奶奶，他們覺得很開心；這次沒有遲到的問題，，因為都是已有過經驗的志工朋友，但下次可能需要注意限制人數，人數太多養老院無法容納。</t>
  </si>
  <si>
    <t>100學年度第二學期
嘉雲會期中營集訓</t>
  </si>
  <si>
    <t>社員:28人</t>
  </si>
  <si>
    <t>101/4/27~4/28;工學大樓E0207、0208、0209</t>
  </si>
  <si>
    <t>利用兩天時間將課程不足的地方修改練習，也將課程道具完成。經過驗課可避免在營期當天可能會發生的問題。恰逢考試和其他系上活動，所以總是無法全員到齊。</t>
  </si>
  <si>
    <t>100學年度第二學期
嘉雲會期中營行前</t>
  </si>
  <si>
    <t>101/5/3~5/4;工學大樓E0204、0205、0206</t>
  </si>
  <si>
    <t>在出隊之前再將課程練習幾次，使活動進行更順利。反覆的練習和驗課也發現一些原本沒發現的東西和缺少的道具，行前訓練讓每個課程更加完美。時間上的配合困難，造成行前訓練效率降低。</t>
  </si>
  <si>
    <t>100學年度第二學期
崇青社陽明養護院出隊服務活動</t>
  </si>
  <si>
    <t>101/5/19;陽明養護院</t>
  </si>
  <si>
    <t>在這次的活動中能看出各位志工夥伴們的熱情與細心，許多志工都細心的陪伴著院童，就算沒辦法與院童溝通或了解他們的想法。而在最後的分享時間也能看出大家都收獲滿滿，也了解自己有多幸福。各位志工們要多多練習聊天能力。</t>
  </si>
  <si>
    <t>100學年度第二學期
護理系氣喘兒兒童陽光夏令營</t>
  </si>
  <si>
    <t>校內:8人
校外:72人</t>
  </si>
  <si>
    <t>101/7/14~7/15</t>
  </si>
  <si>
    <t>兩天一夜的活動中，我們負責隊輔、晚會表演以及大地小地遊戲的關主，護理系也以自己了解的醫學知識，融入衛教戲劇，帶給小朋友歡樂及正確氣喘用藥保養知識；這次活動的人力有些不足，希望下一次與該單位協辦時可以爭取更多的名額幫忙，才不會讓參與的工作人員壓力過大</t>
  </si>
  <si>
    <t>101學年度第一學期
崇德青年社愈健安養院出隊</t>
  </si>
  <si>
    <t>社員:7人
非社員:17人</t>
  </si>
  <si>
    <t>101/10/20；愈健安養院</t>
  </si>
  <si>
    <t>許多第一次來的志工夥伴在服務陪伴長者時獲得許多感動歡樂，也因此對我們日後的志工活動都抱有期待；許多第一次來的志工在和長者溝通上有些困難，下次各組應該都要會有說台語的志工。</t>
  </si>
  <si>
    <t>101學年度第一學期
彰友會返鄉服務隊場勘</t>
  </si>
  <si>
    <t>101/11/5；溪湖國小</t>
  </si>
  <si>
    <t>與學校談好營隊注意事項；因下雨天故無法拉到太多贊助；希望能與學校長久配合並希望能服務附近小朋友。</t>
  </si>
  <si>
    <t>101學年度第一學期
國醫社 16屆醫療服務隊場勘</t>
  </si>
  <si>
    <t>社員:9人</t>
  </si>
  <si>
    <t>101/11/11;
新竹縣橫山鄉
橫山村</t>
  </si>
  <si>
    <t>1.了解當地環境及安排家訪路線及出對期間住宿、盥洗、伙食 2.義診站之初步規劃 3.國小衛教規劃；1.總召:(1)去新竹的車程未估好，等車花很多時間(2)村長遲到,花費很多時間在等待(3)村長忘記準備獨居老人的資料 2.家訪:(1)忘記帶地圖(2)有初步分區,仍有一區未看 3.小衛教:(1)各關卡位置確認(2)禮堂作為開閉幕 4.生活:(1)睡覺:圖書館(男女分區) (2)吃飯:主要叫外送(村長說可請志工媽媽幫忙煮,但不列入考慮,宵夜可由小隊員自己煮) (3)洗澡:學校只有一間可供洗澡,可問派出所可否借用浴室,村長家可提供一間浴室,學生宿舍太遠暫列考慮</t>
  </si>
  <si>
    <t>101學年度第一學期
崇青社陽明養護院出隊</t>
  </si>
  <si>
    <t>社員:6人
非社員:3人</t>
  </si>
  <si>
    <t>101/11/17;
陽明養護院</t>
  </si>
  <si>
    <t>在這次活動中可以看見志工夥伴的熱情與細心，即使院童是稍微有點身心障礙的，但志工們還是抱著充滿熱情、愛心的態度去服務他們，透過這次活動，相信志工們一定又成長了不少。搭校車的時間有稍微延遲，雖然最後並沒有遲到，但下次還是要提早一點集合。</t>
  </si>
  <si>
    <t>101學年度第一學期
春暉社醫院服務</t>
  </si>
  <si>
    <t>社員:16人</t>
  </si>
  <si>
    <t>101/11/24;
長庚醫院</t>
  </si>
  <si>
    <t>雖然這次來的小朋友都比較小，但是很多都是有家長陪同，這樣在宣導春暉觀念，反菸酒可能更有成效。因為家長為了已經生病的小朋友應該會更加注意這些；這次的活動在上學期就舉辦過，活動準備間得心應手，但也遇到和上次一樣的問題，就是不能確定來的小朋友有多少個，像上次人數就不是很多，而這次雖然總數比上次多了不少，但都是來一下就走了，同時在場數目可能不過五六個，下次應該要精簡人力，達成服務比的最佳成效。</t>
  </si>
  <si>
    <t>101學年度第一學期
南友會南友返服場勘</t>
  </si>
  <si>
    <t>101/11/25;
台南市崇明國小</t>
  </si>
  <si>
    <t>1.了解各教室.廁所等位置2.有選出較為適合活動的教室。這次的時間沒有辦法讓所有設計者都去場勘，雖然有選出合適的地點，但不一定是設計者最理想的狀況。</t>
  </si>
  <si>
    <t>101學年度第一學期
蒲公英工作隊期中營</t>
  </si>
  <si>
    <t>社員:25人</t>
  </si>
  <si>
    <t>101/11/24~11/25;E0201、E0202</t>
  </si>
  <si>
    <t>透過營隊活動，培養小朋友關懷、珍惜的概念，也透過寓言故事啟發的方式，讓小朋友在閱讀中學習到正向積極思考、適時改變自己的重要性，帶給小朋友不一樣的體驗；隊輔沒經驗，一開始有點手忙腳亂，課程掌控較困難，午餐鍋具準備不夠多</t>
  </si>
  <si>
    <t>101學年度第一學期
羅卡達工作隊第一次期中上山</t>
  </si>
  <si>
    <t>社員:23人</t>
  </si>
  <si>
    <t>101/11/24~101/11/25；桃園縣復興鄉</t>
  </si>
  <si>
    <t>1.家訪前光華、卡拉、鐵庫利等部落，著手進行家訪資料統整計畫2.與爺亨發展協會、高義蘭部落、三光國小商談寒假上山的講座、營隊事宜3.進行認識泰雅活動，使新社員對於復興鄉有更深刻的了解；抵達山上的時間比預期早，當下由大二帶領新社員，傳授家訪經驗及學習血壓計的使用方法，意外發現下午的家訪活動因此順利許多，之後決定依此模式，於家訪前分享經驗、重溫技巧</t>
  </si>
  <si>
    <t>101學年度第一學期
嘉雲會返鄉服務隊場勘</t>
  </si>
  <si>
    <t>社員:19人</t>
  </si>
  <si>
    <t>101/12/8;
雲林縣林厝國小</t>
  </si>
  <si>
    <t>藉由場勘了解國小環境與適合課程的地點，並且在四湖市區找到幾家合適訂餐點的店家及診所，熟悉當地資源；1.沒清楚跟司機報路，導致繞了一大圈才到國小，延誤一些時間 2.拉贊助以後可以考慮改到早上，這樣早餐店才會開，才拉的到早餐店的贊助。</t>
  </si>
  <si>
    <t>101學年度第一學期
蒲公英工作隊戲劇團</t>
  </si>
  <si>
    <t>101/10/4~102/1/3;楓樹國小</t>
  </si>
  <si>
    <t>小朋友們反應熱烈，對我們服務員的成就感有相當大的效果；在籌備期間，對於排演方面，沒有做十足的準備，造成我們必須靠臨場反應來控制場面。</t>
  </si>
  <si>
    <t>101學年度第一學期
愈健安養院出隊3</t>
  </si>
  <si>
    <t>101/12/23;預見安養院</t>
  </si>
  <si>
    <t>在這次活動中可以看見志工夥伴的熱情，即使老人們有些因個性或疾病關係一開始反應比較冷淡，但志工還是抱持著充滿熱情、愛心的態度去服務他們，他們也漸漸的笑顏逐開，我們也能感受到他的喜悅，透過這次活動，相信志工一定又成長了不少；要在更早一點確認要出隊的人數，避免遲交活動申請。</t>
  </si>
  <si>
    <t>101學年度第一學期
庚云小記者工作坊</t>
  </si>
  <si>
    <t>學生:77人</t>
  </si>
  <si>
    <t>101/12/15~12/16;M0204</t>
  </si>
  <si>
    <t>本次活動以培訓寒假服務隊隨隊採訪小記者為立基，文字記者工作坊及影像記者工作坊兩場次，共計培訓約50人次的學生小記者，並招募參與工作坊之學生，組成寒假期間隨隊採訪服務隊之記者工作隊，藉此為本學年度寒假服務隊進行文字及影像紀錄，建立本校服務隊之服務歷程。</t>
  </si>
  <si>
    <t>100學年度第二學期
慈青社感恩戶課輔</t>
  </si>
  <si>
    <t>社員:4人
非社員:1人</t>
  </si>
  <si>
    <t>101/4/22;桃園靜思堂</t>
  </si>
  <si>
    <t>課輔活動進行順利，社員們用心陪伴感恩戶的小朋友們，讓他們感受到溫暖與愛，也從中體會付出的快樂與感恩自己生長在幸福的家庭中；遇到有小朋友述說自己遭遇霸凌事件的處理方式，要耐心聽他說，再考慮要不要告訴長輩</t>
  </si>
  <si>
    <t>101學年度第二學期
慈青社感恩戶課輔(1)</t>
  </si>
  <si>
    <t>社員:5人
非社員:12人</t>
  </si>
  <si>
    <t>101/10/28;桃園靜思堂</t>
  </si>
  <si>
    <t>小朋友們的活力，實在是讓許多夥伴們吃不消，除了要耐心的指導與陪伴，有時甚至要追著他們跑！不過聽夥伴們的心得分享，都能感受到大家服務後的喜悅，甚至許多夥伴都決定之後也要再去參與。1.因為場地和時間沒有控制好，使得活動進行有些障礙，應該事先對場地調查清楚，時間掌控也要更加詳細。2.活動參與的人數直到活動前幾天才確認，導致活動申請延遲，之後會提醒彼此時間。3.與外校的交流不夠密切，使得有些外校夥伴不清楚我們的活動內容，之後會加強聯繫的部分。</t>
  </si>
  <si>
    <t>101學年度第一學期
管樂社醒吾高中音樂會</t>
  </si>
  <si>
    <t>社員:47人
非社員:8人</t>
  </si>
  <si>
    <t>101/10/25;醒吾高中</t>
  </si>
  <si>
    <t>這次音樂會以較普遍的曲目，例如悲慘世界、神鬼奇航、航海王組曲等，醒吾高中的學生頗為喜歡。或許這次在曲目上選擇過於困難，導致學弟妹壓力沉重，這點將在下次的音樂會改善。流程的部分確實有點趕，有些團員18:00才下課，延遲一點時間算是無法避免，除了負責人要達到以外，各個幹部應協助。</t>
  </si>
  <si>
    <t>101學年度第一學期
慈青社感恩戶課輔(2)</t>
  </si>
  <si>
    <t>社員:9人
非社員:2人</t>
  </si>
  <si>
    <t>101/11/25；桃園靜思堂</t>
  </si>
  <si>
    <t>每位小朋友有一位哥哥或姊姊陪伴寫作業，他們不僅在課輔的過程中學到很多知識，更重要的是大哥哥姊姊志工們心靈上的陪伴，有獎問答及分享時間則是藉由有獎問答來增強學員們專注觀賞影片的動力和達到知識宣傳的目的；課輔時間的規劃上還有進步空間，需設身處地站在他們的立場想，課程可以再活潑一點，且人員分配應該要清楚，才不會手忙腳亂</t>
  </si>
  <si>
    <t>101學年度第一學期
蒲公英工作隊 小蒲營場勘</t>
  </si>
  <si>
    <t>101/12/1;
僑和國小</t>
  </si>
  <si>
    <t>對於營隊國小、國小周遭環境有更具體的認識，營期時才不至於找不到資源，無法應變突發狀況。主任非常熱情我們的到來，答應多加宣傳小蒲營；1.路上見到好奇的民眾或小朋友可以藉機多加宣傳，以增加曝光機率，也讓當地人們更認識我們  2.時間規劃不夠縝密，行程有臨時更動。</t>
  </si>
  <si>
    <t>101學年度第一學期
護理系系學會 小小護理營場勘</t>
  </si>
  <si>
    <t>101/11/27;
大崗國小</t>
  </si>
  <si>
    <t>有請器材組拍回許多場地照片，也成功和老師、主任及校長接洽；器材組同學忘記看插頭的分布狀況，因此需再次場勘。</t>
  </si>
  <si>
    <t>101學年度第一學期
春暉社寒假營隊場勘</t>
  </si>
  <si>
    <t>101/12/1；苗栗南埔國小</t>
  </si>
  <si>
    <t>以前在南埔國小辦過活動，附近廠商較為熟悉，也有新完工的圖書室可供使用；行前活動申請單寫錯經費，下次要更謹慎</t>
  </si>
  <si>
    <t>101學年度第一學期
雄屏會返鄉服務隊場勘</t>
  </si>
  <si>
    <t>101/11/30~12/2；高雄山頂國小</t>
  </si>
  <si>
    <t>了解實地情形，校園場地以及教室的分配還有附近商家，使得資源妥善運用更加有效；我們現場找的店家很多是無法提供收據或是寒假不營業，我們應該在場勘前事先做足功課在網路上先行查詢附近是否有大型連鎖商店。</t>
  </si>
  <si>
    <t>101學年度第一學期
慈青社感恩戶課輔(3)</t>
  </si>
  <si>
    <t>社員:13人</t>
  </si>
  <si>
    <t>101/12/23;桃園靜思堂</t>
  </si>
  <si>
    <t>這次的人員及器材分配仍有進步的空間，盡量讓行前負責人能清楚了解活動的詳細內容與時間，避免場面的混亂，且小朋友們時常不受控制，因而需要與夥伴們建立默契，以便讓小朋友們快速進入狀況。</t>
  </si>
  <si>
    <t>101學年度第一學期
蒲公英咸豐草課輔團</t>
  </si>
  <si>
    <t>社員:37人</t>
  </si>
  <si>
    <t>101/10/1~102/1/14;龜山鄉文化村集會所</t>
  </si>
  <si>
    <t>每個禮拜一晚上，雖然只有短短的1.5個小時，但長期累積下來，大多數的小朋友成績有小幅上升；在小朋友的人數上，我們無法做到很好的控制，以後可能要做好與家長的聯繫，以控管每個小朋友的出缺席狀況。</t>
  </si>
  <si>
    <t>101學年度第一學期
蘭友會寒假返鄉服務隊之光復國小場地勘查</t>
  </si>
  <si>
    <t>101/12/15；宜蘭縣光復國小</t>
  </si>
  <si>
    <t>確定光復國小所能提供設備以及場地情況，以供活動負責人能妥善利用學校設備及空間，使營期活動更加順利；許多人沒帶雨具，下次要帶</t>
  </si>
  <si>
    <t>101學年度第一學期
美工社志工服務-簡易美工教學(二)</t>
  </si>
  <si>
    <t>社員:9人
學生:24人
教師:1人</t>
  </si>
  <si>
    <t>101/12/13;南勢國小</t>
  </si>
  <si>
    <t>很開心能與南勢國小合作，能感受到老師與小朋友對於美工的熱情以及創作出充滿想像力的作品，大家相處融洽，小朋友也很希望下次還有機會參與活動，很期待每一次的美工志工活動，在活動前會召集大家事先籌備規劃與流程，事後也會做檢討，期望下次更順利；出發時間較晚，導致到場有點急迫，下次應提早出發，學生人數較上次多，導致材料不足，下次應多準備</t>
  </si>
  <si>
    <t xml:space="preserve">       </t>
  </si>
  <si>
    <t>金額小計</t>
  </si>
  <si>
    <t>第三項金額合計</t>
  </si>
  <si>
    <t>4-2</t>
  </si>
  <si>
    <t>建立專業化之學務與輔導工作及學習型組織</t>
  </si>
  <si>
    <t>4-2-3
建立標竿學習模式，加強學務與輔導工作觀摩與交流及傳承，並發展成為學習型組織</t>
  </si>
  <si>
    <t>100學年度第2學期
第1次課外活動輔導委員會議</t>
  </si>
  <si>
    <t>老師：9人</t>
  </si>
  <si>
    <t>101/02/15；學務處會議室</t>
  </si>
  <si>
    <t>報告事項：本學期課外活動輔導委員之重要工作1.審核 2.督導 3.輔導 4.諮詢；討論事項：1.100學年度第2學期申請復社社團 2.審核100學年度第1學期社團活動經費追認案 3.100學年度第2學期社課訪視 4.100學年度第2學期社團活動經費補助案</t>
  </si>
  <si>
    <t>100學年度第2學期
第2次課外活動輔導委員會議</t>
  </si>
  <si>
    <t>老師：10人</t>
  </si>
  <si>
    <t>101/03/08；學務處會議室</t>
  </si>
  <si>
    <t>討論事項:1.100學年度第2學期新成立社團 2.100學年度第2學期活動經費申覆案 3.101學年度社團設備請購案 4.禪學社社評鑑案 5.系/所學會併整案。</t>
  </si>
  <si>
    <t>100學年度第二學期
運動性社團輔導老師會議</t>
  </si>
  <si>
    <t>老師:9人
學生：10人</t>
  </si>
  <si>
    <t>101/5/25;學務處會議室</t>
  </si>
  <si>
    <t>主要宣達：1.課外組擬於5/26舉辦社團評鑑暨交接典禮事項。2.有關本學期幹部敘獎，已於近日社團協調會公佈通知，請社團輔導老師於6/1前為各幹部敘獎。提案討論：服務成績優良或特殊才藝獎學金之（三等獎）法規，得獎項目內容部份希望可以明確化及增加得獎名額，鼓勵更多同學參加社團活動，並為校增光</t>
  </si>
  <si>
    <t>100學年度第二學期
地域性社團第二次開會</t>
  </si>
  <si>
    <t>老師:1人
學生：6人</t>
  </si>
  <si>
    <t>101/6/7;學務處會議室</t>
  </si>
  <si>
    <t>100學年度第二學期
第三次課外活動
輔導委員會議紀錄</t>
  </si>
  <si>
    <t>老師:11人</t>
  </si>
  <si>
    <t>101/7/5;
學務處會議室</t>
  </si>
  <si>
    <t>1.101學年度申請新成立社團：戲劇社、調酒社
2.社團活動經費補助原則：將由課外組進行初審，再由委員會議複審
3.長庚大學學生社團參加國際競賽補助要點：99年曾首度補助橋藝社赴國外比賽，依校長室建議，宜訂定補助條件與原則，俾做依循．考量近年學生社團陸續獲得機會赴國外參賽，給予學生社團參加重要國際競賽之實質鼓勵
4.101學年度第一學期藝文活動遴選，各委員遴選三場不同形式之藝文活動</t>
  </si>
  <si>
    <t>100學年度第二學期
宗教服務性社團幹部座談會議</t>
  </si>
  <si>
    <t>學生:12人
老師:1人</t>
  </si>
  <si>
    <t>101/3/21;
學務處會議室</t>
  </si>
  <si>
    <t>1.組織章程為社團組織與運作的依歸，請各社團仔細檢視目前的組織章程並適時修訂，新任幹部應瞭解組織章程內容，據以組織幹部；2.社團財務與社產管理請按課外組的規定落實執行，交接時須確實清點；3.活動資料的建立宜有整體規劃，先建立資料架構並依架構將資料歸檔，注意籌備到反思的完整性，讓資料易於查閱並免除社團評鑑前資料準備的負擔；4.服務學習是社團發展重點之一，各社團在規畫服務活動時可和不同性質社團合作，讓活動更多元；5.社團幹部在規劃活動流程時應先參閱往年的資料，減少重複犯錯的機率．</t>
  </si>
  <si>
    <t>101學年度第1學期
第1次課外活動輔導委員會議</t>
  </si>
  <si>
    <t>老師:8人</t>
  </si>
  <si>
    <t>101/9/6;
學務會議室</t>
  </si>
  <si>
    <t>報告事項：1.本學期課外活動輔導委員之重要工作(1)審核(2)督導(3)輔導(4)諮詢。2.社團迎新嘉年華活動。3.社團輔導老師研習會。4.自100學年度起，社團指導老師費用簽呈以加註經費來源
討論事項：1.社團輔導老師研討會。2.申請新成立社團。3.社課訪視。4.活動經費補助案</t>
  </si>
  <si>
    <t>101學年度第1學期
第2次課外活動輔導委員會議</t>
  </si>
  <si>
    <t>101/10/4;諮輔組團體諮商室</t>
  </si>
  <si>
    <t>討論事項:1.101學年度第1學期申請新成立社團。2.社團活動經費補助申覆案</t>
  </si>
  <si>
    <t>101學年度第1學期
運動性社團會議</t>
  </si>
  <si>
    <t>學生:11人
老師:1人</t>
  </si>
  <si>
    <t>101/10/15;活二會議室</t>
  </si>
  <si>
    <t>報告事項：1.希望各社團配合學期初繳交之社課大綱執行，如有變動，請提早攜帶社課大綱至課外組變更，以利課外活動委員訪視社課。2.學校運動會之園遊會擺攤尚有5攤位空缺，如有意願請於10/19中午前至課外組申請。3.課外組預定10/22舉辦運動傷害急救臨床研習，請各運動性社團派幹部參加。討論事項：下學期擬舉辦體育相關課程演講，希望各運動性社團協助宣導，提高參與率</t>
  </si>
  <si>
    <t>101學年度第一學期
地域性社團第1次常會</t>
  </si>
  <si>
    <t>學生:8人
老師:1人</t>
  </si>
  <si>
    <t>101/10/9;活二會議室</t>
  </si>
  <si>
    <t>1.分享各友會招收人數多寡。2.嘉雲會分享辦理巧克力傳情活動經驗。3.彰友會分享辦理烤肉活動。4.到明德樓進行寢宣，需事前向舍監申請許可。5.南友會認為宣傳內容應讓新生更暸解活動詳細內容。6.老師建議可在大一的生日時給予電話祝福，並熟記他們個人資料，使他們感到被重視的感覺。7.宣傳捐血活動時，報名處需更明顯，同時也需加強捐血的優點</t>
  </si>
  <si>
    <t>101學年度第一學期第一次
音樂性社團幹部會議</t>
  </si>
  <si>
    <t>101/11/9;管八人文藝術科會議室</t>
  </si>
  <si>
    <t>討論事項：1.音樂性社團練習空間說明。2.音樂性社團期末聯合成發活動說明</t>
  </si>
  <si>
    <t>101學年度第一學期第二次
音樂性社團幹部會議</t>
  </si>
  <si>
    <t>學生:5人   老師:1人</t>
  </si>
  <si>
    <t>101/11/16:管八人文藝術科會議室</t>
  </si>
  <si>
    <t>討論事項:音樂性社團期末聯合成發活動主題共同討論</t>
  </si>
  <si>
    <t>101學年度第一學期
宗教服務類社團座談會</t>
  </si>
  <si>
    <t>學生:42人     老師:2人</t>
  </si>
  <si>
    <t>101/11/15:學務處會議室</t>
  </si>
  <si>
    <t>討論事項:1.各社團寒假服務隊之籌備進度。2.企劃書撰寫格式及內容。</t>
  </si>
  <si>
    <t>101學年度第一學期
學藝性社團交流會議</t>
  </si>
  <si>
    <t>學生:19人
老師:1人</t>
  </si>
  <si>
    <t>101/12/4;活二會議室</t>
  </si>
  <si>
    <t>1.針對學期初學藝類各社團提出相關問題予以回覆與如何執行，達到雙向有效溝通。2.提醒大家務必於第19週整理完成社團評鑑書面報告資料。3.務必參加12/11社長會議以了解社團預算如何申請之細節</t>
  </si>
  <si>
    <t>101學年度第一學期
地區類暨寒假服務隊會議</t>
  </si>
  <si>
    <t>學生:24人
教師:2人</t>
  </si>
  <si>
    <t>101/12/13:工學大樓E0206</t>
  </si>
  <si>
    <t>報告事項:1.學校補助經費及教育優先區補助經費，皆訂於12月底公佈。2.各社團出隊暫借款，於學校補助經費通過後再調查各社團暫借需求。3.各社團行前集訓活動不再另外提出「活動申請單」，行前集訓所有核銷納入出隊後的核銷統一辦理。4.請於出隊日前一週提出活動申請單並繳交相關資料。5.102年寒假服務隊授旗典禮於102年1月18日17:30~20:00舉行，要出隊的人員務必全程參加授旗典禮。討論事項:1.寒假服務隊出隊籌備進度報告。2.場地器材借用事宜。3.住宿相關事宜。4.第四次協調會議時間</t>
  </si>
  <si>
    <t>101學年度第一學期
公共類社團會議</t>
  </si>
  <si>
    <t>101/12/19;學務處會議室</t>
  </si>
  <si>
    <t>報告事項：協請護理系系學會會長何春原同學為評鑑資料製作做心得分享，並說明製作評鑑的大原則。
討論事項：自治性社團中選會將會提活動企劃書經費申請，藉此機會尋求各系學會夥伴們共襄盛舉。</t>
  </si>
  <si>
    <t>101學年度第一學期
第2次運動性社團會議</t>
  </si>
  <si>
    <t>學生:10人
教師:1人</t>
  </si>
  <si>
    <t>101/12/19;活二會議室</t>
  </si>
  <si>
    <t>各社團請配合學期初繳交之社課大綱執行，課外委員將前往訪視，如有變動請攜帶社課大綱至課外組變更，以利課外活動委員訪視社課。委員回覆臨時動議：1.國術社需要木人樁設備及合氣道社提問增購體操墊，請在年度預算時提出申請，以利於預算採購。2.空手道社提問靶人已損壞，個人將請體育室評估靶人設備是否可委請校方請修，爾後再進一步考量是否需增設設備。3.個人將在體育室室務會議建議，撞球室需增設記分板乙事。</t>
  </si>
  <si>
    <t>2-3</t>
  </si>
  <si>
    <t>1.性別平等教育
與性騷擾防治</t>
  </si>
  <si>
    <t>2.學生自治幹部研習活動或座談會</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</si>
</sst>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Red]\(#,##0\)"/>
    <numFmt numFmtId="183" formatCode="m&quot;月&quot;d&quot;日&quot;"/>
    <numFmt numFmtId="184" formatCode="[$-404]e/m/d;@"/>
    <numFmt numFmtId="185" formatCode="mm&quot;月&quot;dd&quot;日&quot;"/>
    <numFmt numFmtId="186" formatCode="0.00_ "/>
    <numFmt numFmtId="187" formatCode="0_);[Red]\(0\)"/>
    <numFmt numFmtId="188" formatCode="&quot;Yes&quot;;&quot;Yes&quot;;&quot;No&quot;"/>
    <numFmt numFmtId="189" formatCode="&quot;True&quot;;&quot;True&quot;;&quot;False&quot;"/>
    <numFmt numFmtId="190" formatCode="&quot;On&quot;;&quot;On&quot;;&quot;Off&quot;"/>
    <numFmt numFmtId="191" formatCode="0.00_);[Red]\(0.00\)"/>
    <numFmt numFmtId="192" formatCode="[$-404]AM/PM\ hh:mm:ss"/>
    <numFmt numFmtId="193" formatCode="yyyy\-mm\-dd"/>
    <numFmt numFmtId="194" formatCode="yy/mm/dd"/>
    <numFmt numFmtId="195" formatCode="0_ "/>
    <numFmt numFmtId="196" formatCode="#,##0_ "/>
    <numFmt numFmtId="197" formatCode="&quot;$&quot;#,##0.00_);[Red]\(&quot;$&quot;#,##0.00\)"/>
    <numFmt numFmtId="198" formatCode="#,##0.00_);[Red]\(#,##0.00\)"/>
    <numFmt numFmtId="199" formatCode="[$-F800]dddd\,\ mmmm\ dd\,\ yyyy"/>
    <numFmt numFmtId="200" formatCode="_-* #,##0_-;\-* #,##0_-;_-* &quot;-&quot;??_-;_-@_-"/>
    <numFmt numFmtId="201" formatCode="&quot;$&quot;#,##0"/>
    <numFmt numFmtId="202" formatCode="#,##0_);\(#,##0\)"/>
    <numFmt numFmtId="203" formatCode="000"/>
    <numFmt numFmtId="204" formatCode="[$€-2]\ #,##0.00_);[Red]\([$€-2]\ #,##0.00\)"/>
  </numFmts>
  <fonts count="58">
    <font>
      <sz val="12"/>
      <name val="新細明體"/>
      <family val="1"/>
    </font>
    <font>
      <sz val="12"/>
      <name val="標楷體"/>
      <family val="4"/>
    </font>
    <font>
      <sz val="9"/>
      <name val="新細明體"/>
      <family val="1"/>
    </font>
    <font>
      <b/>
      <sz val="12"/>
      <name val="標楷體"/>
      <family val="4"/>
    </font>
    <font>
      <u val="single"/>
      <sz val="12"/>
      <color indexed="12"/>
      <name val="新細明體"/>
      <family val="1"/>
    </font>
    <font>
      <u val="single"/>
      <sz val="12"/>
      <color indexed="20"/>
      <name val="新細明體"/>
      <family val="1"/>
    </font>
    <font>
      <u val="double"/>
      <sz val="16"/>
      <name val="標楷體"/>
      <family val="4"/>
    </font>
    <font>
      <sz val="12"/>
      <color indexed="10"/>
      <name val="標楷體"/>
      <family val="4"/>
    </font>
    <font>
      <sz val="12"/>
      <color indexed="8"/>
      <name val="標楷體"/>
      <family val="4"/>
    </font>
    <font>
      <sz val="50"/>
      <name val="新細明體"/>
      <family val="1"/>
    </font>
    <font>
      <sz val="50"/>
      <name val="標楷體"/>
      <family val="4"/>
    </font>
    <font>
      <b/>
      <sz val="20"/>
      <color indexed="10"/>
      <name val="標楷體"/>
      <family val="4"/>
    </font>
    <font>
      <sz val="24"/>
      <color indexed="10"/>
      <name val="標楷體"/>
      <family val="4"/>
    </font>
    <font>
      <b/>
      <sz val="20"/>
      <color indexed="10"/>
      <name val="新細明體"/>
      <family val="1"/>
    </font>
    <font>
      <b/>
      <sz val="12"/>
      <color indexed="10"/>
      <name val="新細明體"/>
      <family val="1"/>
    </font>
    <font>
      <sz val="10"/>
      <name val="標楷體"/>
      <family val="4"/>
    </font>
    <font>
      <u val="single"/>
      <sz val="12"/>
      <name val="標楷體"/>
      <family val="4"/>
    </font>
    <font>
      <b/>
      <sz val="18"/>
      <color indexed="56"/>
      <name val="新細明體"/>
      <family val="1"/>
    </font>
    <font>
      <b/>
      <sz val="15"/>
      <color indexed="56"/>
      <name val="新細明體"/>
      <family val="1"/>
    </font>
    <font>
      <b/>
      <sz val="11"/>
      <color indexed="56"/>
      <name val="新細明體"/>
      <family val="1"/>
    </font>
    <font>
      <sz val="40"/>
      <color indexed="10"/>
      <name val="標楷體"/>
      <family val="4"/>
    </font>
    <font>
      <sz val="12"/>
      <color indexed="8"/>
      <name val="新細明體"/>
      <family val="1"/>
    </font>
    <font>
      <sz val="10"/>
      <color indexed="8"/>
      <name val="標楷體"/>
      <family val="4"/>
    </font>
    <font>
      <sz val="11"/>
      <name val="標楷體"/>
      <family val="4"/>
    </font>
    <font>
      <sz val="8"/>
      <name val="標楷體"/>
      <family val="4"/>
    </font>
    <font>
      <sz val="9"/>
      <name val="標楷體"/>
      <family val="4"/>
    </font>
    <font>
      <sz val="6"/>
      <name val="標楷體"/>
      <family val="4"/>
    </font>
    <font>
      <sz val="16"/>
      <name val="標楷體"/>
      <family val="4"/>
    </font>
    <font>
      <u val="single"/>
      <sz val="16"/>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3"/>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3"/>
      <color indexed="56"/>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rgb="FFFFFF00"/>
        <bgColor indexed="64"/>
      </patternFill>
    </fill>
    <fill>
      <patternFill patternType="solid">
        <fgColor indexed="41"/>
        <bgColor indexed="64"/>
      </patternFill>
    </fill>
  </fills>
  <borders count="27">
    <border>
      <left/>
      <right/>
      <top/>
      <bottom/>
      <diagonal/>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5" fillId="18" borderId="0" applyNumberFormat="0" applyBorder="0" applyAlignment="0" applyProtection="0"/>
    <xf numFmtId="0" fontId="46" fillId="0" borderId="1" applyNumberFormat="0" applyFill="0" applyAlignment="0" applyProtection="0"/>
    <xf numFmtId="0" fontId="47" fillId="19" borderId="0" applyNumberFormat="0" applyBorder="0" applyAlignment="0" applyProtection="0"/>
    <xf numFmtId="9" fontId="0" fillId="0" borderId="0" applyFont="0" applyFill="0" applyBorder="0" applyAlignment="0" applyProtection="0"/>
    <xf numFmtId="0" fontId="4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1" borderId="4" applyNumberFormat="0" applyFont="0" applyAlignment="0" applyProtection="0"/>
    <xf numFmtId="0" fontId="4" fillId="0" borderId="0" applyNumberFormat="0" applyFill="0" applyBorder="0" applyAlignment="0" applyProtection="0"/>
    <xf numFmtId="0" fontId="50"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15"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51"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52" fillId="27" borderId="2" applyNumberFormat="0" applyAlignment="0" applyProtection="0"/>
    <xf numFmtId="0" fontId="53" fillId="20" borderId="8" applyNumberFormat="0" applyAlignment="0" applyProtection="0"/>
    <xf numFmtId="0" fontId="54" fillId="28" borderId="9" applyNumberFormat="0" applyAlignment="0" applyProtection="0"/>
    <xf numFmtId="0" fontId="55" fillId="29" borderId="0" applyNumberFormat="0" applyBorder="0" applyAlignment="0" applyProtection="0"/>
    <xf numFmtId="0" fontId="56" fillId="0" borderId="0" applyNumberFormat="0" applyFill="0" applyBorder="0" applyAlignment="0" applyProtection="0"/>
  </cellStyleXfs>
  <cellXfs count="303">
    <xf numFmtId="0" fontId="0" fillId="0" borderId="0" xfId="0" applyAlignment="1">
      <alignment vertical="center"/>
    </xf>
    <xf numFmtId="49" fontId="1" fillId="0" borderId="10" xfId="0" applyNumberFormat="1" applyFont="1" applyFill="1" applyBorder="1" applyAlignment="1">
      <alignment horizontal="center" vertical="center" wrapText="1" readingOrder="1"/>
    </xf>
    <xf numFmtId="0" fontId="1" fillId="0" borderId="10" xfId="0" applyFont="1" applyFill="1" applyBorder="1" applyAlignment="1">
      <alignment horizontal="center" vertical="center" wrapText="1" readingOrder="1"/>
    </xf>
    <xf numFmtId="0" fontId="1" fillId="0" borderId="10" xfId="0" applyNumberFormat="1" applyFont="1" applyFill="1" applyBorder="1" applyAlignment="1">
      <alignment horizontal="center" vertical="center" wrapText="1" readingOrder="1"/>
    </xf>
    <xf numFmtId="182" fontId="1" fillId="0" borderId="10" xfId="0" applyNumberFormat="1" applyFont="1" applyFill="1" applyBorder="1" applyAlignment="1">
      <alignment horizontal="center" vertical="center" wrapText="1" readingOrder="1"/>
    </xf>
    <xf numFmtId="0" fontId="1" fillId="0" borderId="10" xfId="0" applyFont="1" applyFill="1" applyBorder="1" applyAlignment="1">
      <alignment horizontal="center" vertical="center" readingOrder="1"/>
    </xf>
    <xf numFmtId="49" fontId="1" fillId="0" borderId="0" xfId="0" applyNumberFormat="1" applyFont="1" applyFill="1" applyBorder="1" applyAlignment="1">
      <alignment horizontal="center" vertical="center" wrapText="1" readingOrder="1"/>
    </xf>
    <xf numFmtId="49" fontId="1" fillId="0" borderId="10" xfId="0" applyNumberFormat="1" applyFont="1" applyFill="1" applyBorder="1" applyAlignment="1">
      <alignment horizontal="center" vertical="center" readingOrder="1"/>
    </xf>
    <xf numFmtId="182" fontId="1" fillId="0" borderId="10" xfId="0" applyNumberFormat="1" applyFont="1" applyFill="1" applyBorder="1" applyAlignment="1">
      <alignment horizontal="center" vertical="center" readingOrder="1"/>
    </xf>
    <xf numFmtId="0" fontId="1" fillId="0" borderId="0" xfId="0" applyFont="1" applyAlignment="1">
      <alignment vertical="center"/>
    </xf>
    <xf numFmtId="0" fontId="1" fillId="0" borderId="10" xfId="0" applyFont="1" applyBorder="1" applyAlignment="1">
      <alignment vertical="center"/>
    </xf>
    <xf numFmtId="0" fontId="1" fillId="0" borderId="0" xfId="0" applyFont="1" applyFill="1" applyAlignment="1">
      <alignment vertical="center"/>
    </xf>
    <xf numFmtId="0" fontId="1" fillId="0" borderId="0" xfId="0" applyFont="1" applyBorder="1" applyAlignment="1">
      <alignment vertical="center"/>
    </xf>
    <xf numFmtId="0" fontId="1" fillId="0" borderId="10" xfId="0" applyFont="1" applyBorder="1" applyAlignment="1">
      <alignment horizontal="center" vertical="center" readingOrder="1"/>
    </xf>
    <xf numFmtId="0" fontId="1" fillId="0" borderId="0" xfId="0" applyFont="1" applyAlignment="1">
      <alignment horizontal="center" vertical="center" readingOrder="1"/>
    </xf>
    <xf numFmtId="0" fontId="1" fillId="0" borderId="10" xfId="0" applyFont="1" applyBorder="1" applyAlignment="1">
      <alignment horizontal="center" vertical="center" wrapText="1" readingOrder="1"/>
    </xf>
    <xf numFmtId="0" fontId="1" fillId="0" borderId="10" xfId="0" applyFont="1" applyBorder="1" applyAlignment="1">
      <alignment horizontal="left" vertical="center" wrapText="1" readingOrder="1"/>
    </xf>
    <xf numFmtId="0" fontId="1" fillId="0" borderId="10" xfId="0" applyFont="1" applyFill="1" applyBorder="1" applyAlignment="1">
      <alignment horizontal="left" vertical="center" wrapText="1" readingOrder="1"/>
    </xf>
    <xf numFmtId="49" fontId="1" fillId="0" borderId="10" xfId="0" applyNumberFormat="1" applyFont="1" applyFill="1" applyBorder="1" applyAlignment="1">
      <alignment horizontal="left" vertical="center" wrapText="1" readingOrder="1"/>
    </xf>
    <xf numFmtId="0" fontId="0" fillId="0" borderId="0" xfId="0" applyAlignment="1">
      <alignment horizontal="center" vertical="center"/>
    </xf>
    <xf numFmtId="49" fontId="0" fillId="0" borderId="0" xfId="0" applyNumberFormat="1" applyAlignment="1">
      <alignment horizontal="center" vertical="center"/>
    </xf>
    <xf numFmtId="182" fontId="0" fillId="0" borderId="0" xfId="0" applyNumberFormat="1" applyAlignment="1">
      <alignment vertical="center"/>
    </xf>
    <xf numFmtId="0" fontId="7" fillId="0" borderId="0" xfId="0" applyFont="1" applyFill="1" applyAlignment="1">
      <alignment vertical="center"/>
    </xf>
    <xf numFmtId="0" fontId="1" fillId="0" borderId="10" xfId="0" applyFont="1" applyFill="1" applyBorder="1" applyAlignment="1">
      <alignment vertical="center"/>
    </xf>
    <xf numFmtId="49" fontId="1" fillId="0" borderId="0" xfId="0" applyNumberFormat="1" applyFont="1" applyBorder="1" applyAlignment="1">
      <alignment vertical="center"/>
    </xf>
    <xf numFmtId="0" fontId="1" fillId="0" borderId="0" xfId="0" applyFont="1" applyFill="1" applyBorder="1" applyAlignment="1">
      <alignment vertical="center"/>
    </xf>
    <xf numFmtId="0" fontId="0" fillId="0" borderId="0" xfId="0" applyAlignment="1">
      <alignment horizontal="left" vertical="center"/>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readingOrder="1"/>
    </xf>
    <xf numFmtId="0" fontId="1" fillId="0" borderId="0" xfId="0" applyFont="1" applyAlignment="1">
      <alignment horizontal="left" vertical="center"/>
    </xf>
    <xf numFmtId="49" fontId="8" fillId="0" borderId="10" xfId="0" applyNumberFormat="1" applyFont="1" applyFill="1" applyBorder="1" applyAlignment="1">
      <alignment horizontal="center" vertical="center" readingOrder="1"/>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center" wrapText="1"/>
    </xf>
    <xf numFmtId="49" fontId="3" fillId="0" borderId="10" xfId="0" applyNumberFormat="1" applyFont="1" applyFill="1" applyBorder="1" applyAlignment="1">
      <alignment horizontal="center" vertical="center" wrapText="1" readingOrder="1"/>
    </xf>
    <xf numFmtId="182" fontId="3" fillId="0" borderId="10" xfId="0" applyNumberFormat="1" applyFont="1" applyFill="1" applyBorder="1" applyAlignment="1">
      <alignment horizontal="center" vertical="center" wrapText="1" readingOrder="1"/>
    </xf>
    <xf numFmtId="0" fontId="7" fillId="0" borderId="10" xfId="0" applyFont="1" applyFill="1" applyBorder="1" applyAlignment="1">
      <alignment vertical="center"/>
    </xf>
    <xf numFmtId="0" fontId="7" fillId="0" borderId="0" xfId="0" applyFont="1" applyFill="1" applyBorder="1" applyAlignment="1">
      <alignment vertical="center"/>
    </xf>
    <xf numFmtId="0" fontId="1" fillId="0" borderId="0" xfId="0" applyFont="1" applyFill="1" applyBorder="1" applyAlignment="1">
      <alignment horizontal="center" vertical="center" readingOrder="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182" fontId="1" fillId="0" borderId="1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1" fillId="0" borderId="0" xfId="0" applyFont="1" applyAlignment="1">
      <alignment vertical="center"/>
    </xf>
    <xf numFmtId="182" fontId="1" fillId="0" borderId="12" xfId="0" applyNumberFormat="1" applyFont="1" applyFill="1" applyBorder="1" applyAlignment="1">
      <alignment horizontal="center" vertical="center" readingOrder="1"/>
    </xf>
    <xf numFmtId="0" fontId="1" fillId="0" borderId="12" xfId="0" applyFont="1" applyFill="1" applyBorder="1" applyAlignment="1">
      <alignment horizontal="center" vertical="center" wrapText="1" readingOrder="1"/>
    </xf>
    <xf numFmtId="0" fontId="1" fillId="0" borderId="12" xfId="0"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 fillId="0" borderId="10" xfId="0" applyFont="1" applyFill="1" applyBorder="1" applyAlignment="1">
      <alignment horizontal="right" vertical="center"/>
    </xf>
    <xf numFmtId="0" fontId="1" fillId="0" borderId="13" xfId="0" applyFont="1" applyFill="1" applyBorder="1" applyAlignment="1">
      <alignment horizontal="center" vertical="center" readingOrder="1"/>
    </xf>
    <xf numFmtId="0" fontId="1" fillId="0" borderId="13" xfId="0" applyFont="1" applyBorder="1" applyAlignment="1">
      <alignment vertical="center"/>
    </xf>
    <xf numFmtId="49" fontId="1" fillId="30" borderId="0" xfId="0" applyNumberFormat="1" applyFont="1" applyFill="1" applyBorder="1" applyAlignment="1">
      <alignment horizontal="center" vertical="center" wrapText="1" readingOrder="1"/>
    </xf>
    <xf numFmtId="0" fontId="1" fillId="0" borderId="10" xfId="0" applyFont="1" applyFill="1" applyBorder="1" applyAlignment="1">
      <alignment vertical="center" wrapText="1" readingOrder="1"/>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10" xfId="0" applyFont="1" applyFill="1" applyBorder="1" applyAlignment="1">
      <alignment horizontal="left" vertical="center"/>
    </xf>
    <xf numFmtId="0" fontId="1" fillId="0" borderId="0" xfId="0" applyFont="1" applyFill="1" applyAlignment="1">
      <alignment horizontal="center" vertical="center" wrapText="1" readingOrder="1"/>
    </xf>
    <xf numFmtId="182" fontId="1" fillId="10" borderId="0" xfId="0" applyNumberFormat="1" applyFont="1" applyFill="1" applyAlignment="1">
      <alignment vertical="center"/>
    </xf>
    <xf numFmtId="49" fontId="1" fillId="0" borderId="0" xfId="0" applyNumberFormat="1" applyFont="1" applyFill="1" applyBorder="1" applyAlignment="1">
      <alignment horizontal="center" vertical="center" readingOrder="1"/>
    </xf>
    <xf numFmtId="0" fontId="1" fillId="0" borderId="0" xfId="0" applyFont="1" applyFill="1" applyBorder="1" applyAlignment="1">
      <alignment horizontal="right" vertical="center"/>
    </xf>
    <xf numFmtId="49" fontId="1" fillId="0" borderId="12" xfId="0" applyNumberFormat="1" applyFont="1" applyFill="1" applyBorder="1" applyAlignment="1">
      <alignment horizontal="center" vertical="center" wrapText="1" readingOrder="1"/>
    </xf>
    <xf numFmtId="182"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49" fontId="1" fillId="0" borderId="0" xfId="0" applyNumberFormat="1" applyFont="1" applyFill="1" applyBorder="1" applyAlignment="1">
      <alignment horizontal="left" vertical="center" wrapText="1" readingOrder="1"/>
    </xf>
    <xf numFmtId="0" fontId="1" fillId="0" borderId="0" xfId="0" applyFont="1" applyBorder="1" applyAlignment="1">
      <alignment horizontal="left" vertical="center"/>
    </xf>
    <xf numFmtId="49" fontId="1" fillId="0" borderId="13" xfId="0" applyNumberFormat="1" applyFont="1" applyFill="1" applyBorder="1" applyAlignment="1">
      <alignment horizontal="center" vertical="center" readingOrder="1"/>
    </xf>
    <xf numFmtId="0" fontId="1" fillId="0" borderId="0" xfId="0" applyFont="1" applyAlignment="1">
      <alignment horizontal="left" vertical="center" readingOrder="1"/>
    </xf>
    <xf numFmtId="182" fontId="1" fillId="0" borderId="0" xfId="0" applyNumberFormat="1" applyFont="1" applyAlignment="1">
      <alignment horizontal="center" vertical="center"/>
    </xf>
    <xf numFmtId="182" fontId="1" fillId="30" borderId="0" xfId="0" applyNumberFormat="1" applyFont="1" applyFill="1" applyAlignment="1">
      <alignment horizontal="center" vertical="center"/>
    </xf>
    <xf numFmtId="0" fontId="1" fillId="0" borderId="13" xfId="0" applyFont="1" applyFill="1" applyBorder="1" applyAlignment="1">
      <alignment vertical="center"/>
    </xf>
    <xf numFmtId="0" fontId="7" fillId="0" borderId="13" xfId="0" applyFont="1" applyFill="1" applyBorder="1" applyAlignment="1">
      <alignment vertical="center"/>
    </xf>
    <xf numFmtId="0" fontId="1" fillId="0" borderId="13" xfId="0" applyFont="1" applyFill="1" applyBorder="1" applyAlignment="1">
      <alignment horizontal="center" vertical="center"/>
    </xf>
    <xf numFmtId="0" fontId="0" fillId="0" borderId="10" xfId="0" applyBorder="1" applyAlignment="1">
      <alignment horizontal="center" vertical="center"/>
    </xf>
    <xf numFmtId="0" fontId="1" fillId="0" borderId="10" xfId="0" applyFont="1" applyBorder="1" applyAlignment="1">
      <alignment vertical="center" wrapText="1"/>
    </xf>
    <xf numFmtId="3" fontId="1" fillId="0" borderId="0" xfId="0" applyNumberFormat="1" applyFont="1" applyFill="1" applyBorder="1" applyAlignment="1">
      <alignment horizontal="righ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182" fontId="1" fillId="0" borderId="12" xfId="0" applyNumberFormat="1" applyFont="1" applyFill="1" applyBorder="1" applyAlignment="1">
      <alignment horizontal="center" vertical="center" wrapText="1" readingOrder="1"/>
    </xf>
    <xf numFmtId="0" fontId="1" fillId="0" borderId="12" xfId="0" applyNumberFormat="1" applyFont="1" applyFill="1" applyBorder="1" applyAlignment="1">
      <alignment horizontal="center" vertical="center" wrapText="1" readingOrder="1"/>
    </xf>
    <xf numFmtId="0" fontId="0" fillId="0" borderId="10" xfId="0" applyBorder="1" applyAlignment="1">
      <alignment vertical="center"/>
    </xf>
    <xf numFmtId="0" fontId="1" fillId="0" borderId="11" xfId="0" applyFont="1" applyBorder="1" applyAlignment="1">
      <alignment horizontal="center" vertical="center"/>
    </xf>
    <xf numFmtId="182" fontId="1" fillId="0" borderId="10" xfId="0" applyNumberFormat="1" applyFont="1" applyBorder="1" applyAlignment="1">
      <alignment horizontal="right" vertical="center"/>
    </xf>
    <xf numFmtId="0" fontId="0" fillId="0" borderId="10" xfId="0" applyFill="1" applyBorder="1" applyAlignment="1">
      <alignment horizontal="center" vertical="center"/>
    </xf>
    <xf numFmtId="182" fontId="0" fillId="0" borderId="10" xfId="0" applyNumberFormat="1" applyBorder="1" applyAlignment="1">
      <alignment vertical="center"/>
    </xf>
    <xf numFmtId="0" fontId="0" fillId="0" borderId="10" xfId="0" applyFill="1" applyBorder="1" applyAlignment="1">
      <alignment horizontal="center" vertical="center" wrapText="1"/>
    </xf>
    <xf numFmtId="182" fontId="0" fillId="0" borderId="10" xfId="0" applyNumberFormat="1" applyBorder="1" applyAlignment="1">
      <alignment horizontal="center" vertical="center"/>
    </xf>
    <xf numFmtId="0" fontId="0" fillId="0" borderId="10" xfId="0" applyFill="1" applyBorder="1" applyAlignment="1">
      <alignment vertical="center"/>
    </xf>
    <xf numFmtId="49" fontId="1" fillId="0" borderId="11" xfId="0" applyNumberFormat="1" applyFont="1" applyFill="1" applyBorder="1" applyAlignment="1">
      <alignment horizontal="center" vertical="center" readingOrder="1"/>
    </xf>
    <xf numFmtId="182" fontId="1" fillId="0" borderId="11" xfId="0" applyNumberFormat="1" applyFont="1" applyFill="1" applyBorder="1" applyAlignment="1">
      <alignment horizontal="center" vertical="center" readingOrder="1"/>
    </xf>
    <xf numFmtId="0" fontId="3" fillId="0" borderId="10" xfId="0" applyFont="1" applyFill="1" applyBorder="1" applyAlignment="1">
      <alignment horizontal="center" vertical="center" wrapText="1" readingOrder="1"/>
    </xf>
    <xf numFmtId="182" fontId="1" fillId="0" borderId="10" xfId="0" applyNumberFormat="1" applyFont="1" applyBorder="1" applyAlignment="1">
      <alignment horizontal="center" vertical="center" wrapText="1"/>
    </xf>
    <xf numFmtId="182" fontId="1" fillId="0" borderId="10" xfId="0" applyNumberFormat="1" applyFont="1" applyBorder="1" applyAlignment="1">
      <alignment vertical="center"/>
    </xf>
    <xf numFmtId="0" fontId="1" fillId="0" borderId="10" xfId="0" applyFont="1" applyBorder="1" applyAlignment="1">
      <alignment horizontal="center" vertical="center" wrapText="1"/>
    </xf>
    <xf numFmtId="49" fontId="1" fillId="0" borderId="14" xfId="0" applyNumberFormat="1" applyFont="1" applyBorder="1" applyAlignment="1">
      <alignment vertical="center"/>
    </xf>
    <xf numFmtId="0" fontId="1" fillId="0" borderId="15" xfId="0" applyFont="1" applyBorder="1" applyAlignment="1">
      <alignment horizontal="left"/>
    </xf>
    <xf numFmtId="44" fontId="1" fillId="0" borderId="10" xfId="42" applyFont="1" applyFill="1" applyBorder="1" applyAlignment="1">
      <alignment horizontal="center" vertical="center" wrapText="1" readingOrder="1"/>
    </xf>
    <xf numFmtId="44" fontId="0" fillId="0" borderId="10" xfId="42" applyFont="1" applyBorder="1" applyAlignment="1">
      <alignment vertical="center"/>
    </xf>
    <xf numFmtId="44" fontId="1" fillId="0" borderId="10" xfId="42" applyFont="1" applyFill="1" applyBorder="1" applyAlignment="1">
      <alignment horizontal="left" vertical="center" wrapText="1" readingOrder="1"/>
    </xf>
    <xf numFmtId="49" fontId="1" fillId="30" borderId="10" xfId="0" applyNumberFormat="1" applyFont="1" applyFill="1" applyBorder="1" applyAlignment="1">
      <alignment horizontal="center" vertical="center" wrapText="1" readingOrder="1"/>
    </xf>
    <xf numFmtId="182" fontId="1" fillId="0" borderId="10" xfId="0" applyNumberFormat="1" applyFont="1" applyBorder="1" applyAlignment="1">
      <alignment horizontal="center" vertical="center"/>
    </xf>
    <xf numFmtId="44" fontId="1" fillId="0" borderId="10" xfId="42" applyFont="1" applyBorder="1" applyAlignment="1">
      <alignment horizontal="center" vertical="center"/>
    </xf>
    <xf numFmtId="0" fontId="0" fillId="0" borderId="10" xfId="33" applyFont="1" applyFill="1" applyBorder="1" applyAlignment="1">
      <alignment horizontal="center" vertical="center"/>
      <protection/>
    </xf>
    <xf numFmtId="0" fontId="21" fillId="0" borderId="10" xfId="33" applyFont="1" applyFill="1" applyBorder="1" applyAlignment="1">
      <alignment horizontal="center" vertical="center"/>
      <protection/>
    </xf>
    <xf numFmtId="0" fontId="0" fillId="0" borderId="10" xfId="33" applyFont="1" applyFill="1" applyBorder="1" applyAlignment="1">
      <alignment horizontal="center" vertical="center"/>
      <protection/>
    </xf>
    <xf numFmtId="200" fontId="21" fillId="0" borderId="10" xfId="34" applyNumberFormat="1" applyFont="1" applyBorder="1" applyAlignment="1">
      <alignment horizontal="center" vertical="center"/>
    </xf>
    <xf numFmtId="200" fontId="0" fillId="0" borderId="10" xfId="34" applyNumberFormat="1" applyFont="1" applyFill="1" applyBorder="1" applyAlignment="1">
      <alignment horizontal="center" vertical="center"/>
    </xf>
    <xf numFmtId="200" fontId="0" fillId="31" borderId="10" xfId="34" applyNumberFormat="1" applyFont="1" applyFill="1" applyBorder="1" applyAlignment="1">
      <alignment horizontal="center" vertical="center"/>
    </xf>
    <xf numFmtId="200" fontId="21" fillId="0" borderId="13" xfId="34" applyNumberFormat="1" applyFont="1" applyBorder="1" applyAlignment="1">
      <alignment horizontal="center" vertical="center"/>
    </xf>
    <xf numFmtId="200" fontId="0" fillId="0" borderId="13" xfId="34" applyNumberFormat="1" applyFont="1" applyFill="1" applyBorder="1" applyAlignment="1">
      <alignment horizontal="center" vertical="center"/>
    </xf>
    <xf numFmtId="200" fontId="0" fillId="31" borderId="13" xfId="34" applyNumberFormat="1" applyFont="1" applyFill="1" applyBorder="1" applyAlignment="1">
      <alignment horizontal="center" vertical="center"/>
    </xf>
    <xf numFmtId="0" fontId="0" fillId="0" borderId="0" xfId="0" applyFill="1" applyAlignment="1">
      <alignment vertical="center"/>
    </xf>
    <xf numFmtId="200" fontId="21" fillId="0" borderId="10" xfId="34" applyNumberFormat="1" applyFont="1" applyFill="1" applyBorder="1" applyAlignment="1">
      <alignment horizontal="center" vertical="center"/>
    </xf>
    <xf numFmtId="0" fontId="1" fillId="0" borderId="12" xfId="0" applyFont="1" applyBorder="1" applyAlignment="1">
      <alignment horizontal="center" vertical="center"/>
    </xf>
    <xf numFmtId="0" fontId="0" fillId="0" borderId="12" xfId="33" applyFont="1" applyFill="1" applyBorder="1" applyAlignment="1">
      <alignment horizontal="center" vertical="center"/>
      <protection/>
    </xf>
    <xf numFmtId="182" fontId="1" fillId="0" borderId="12" xfId="0" applyNumberFormat="1" applyFont="1" applyFill="1" applyBorder="1" applyAlignment="1">
      <alignment horizontal="center" vertical="center" wrapText="1"/>
    </xf>
    <xf numFmtId="0" fontId="0" fillId="0" borderId="12" xfId="0" applyBorder="1" applyAlignment="1">
      <alignment vertical="center"/>
    </xf>
    <xf numFmtId="200" fontId="0" fillId="0" borderId="12" xfId="34" applyNumberFormat="1" applyFont="1" applyFill="1" applyBorder="1" applyAlignment="1">
      <alignment horizontal="center" vertical="center"/>
    </xf>
    <xf numFmtId="49" fontId="1" fillId="0" borderId="16" xfId="0" applyNumberFormat="1" applyFont="1" applyFill="1" applyBorder="1" applyAlignment="1">
      <alignment horizontal="center" vertical="center" wrapText="1" readingOrder="1"/>
    </xf>
    <xf numFmtId="182" fontId="1" fillId="0" borderId="10" xfId="0" applyNumberFormat="1" applyFont="1" applyBorder="1" applyAlignment="1">
      <alignment vertical="center" wrapText="1"/>
    </xf>
    <xf numFmtId="0" fontId="1" fillId="0" borderId="12" xfId="0" applyFont="1" applyBorder="1" applyAlignment="1">
      <alignment horizontal="center" vertical="center" readingOrder="1"/>
    </xf>
    <xf numFmtId="49" fontId="1" fillId="0" borderId="12" xfId="0" applyNumberFormat="1" applyFont="1" applyFill="1" applyBorder="1" applyAlignment="1">
      <alignment horizontal="left" vertical="center" wrapText="1" readingOrder="1"/>
    </xf>
    <xf numFmtId="0" fontId="1" fillId="0" borderId="0" xfId="0" applyFont="1" applyBorder="1" applyAlignment="1">
      <alignment horizontal="center" vertical="center" readingOrder="1"/>
    </xf>
    <xf numFmtId="49" fontId="1" fillId="0" borderId="12" xfId="0" applyNumberFormat="1" applyFont="1" applyFill="1" applyBorder="1" applyAlignment="1">
      <alignment horizontal="center" vertical="center" readingOrder="1"/>
    </xf>
    <xf numFmtId="182" fontId="1" fillId="0" borderId="11" xfId="0" applyNumberFormat="1" applyFont="1" applyFill="1" applyBorder="1" applyAlignment="1">
      <alignment horizontal="center" vertical="center"/>
    </xf>
    <xf numFmtId="0" fontId="1" fillId="30" borderId="10" xfId="0" applyFont="1" applyFill="1" applyBorder="1" applyAlignment="1">
      <alignment horizontal="center" vertical="center" wrapText="1" readingOrder="1"/>
    </xf>
    <xf numFmtId="0" fontId="1" fillId="0" borderId="0" xfId="0" applyFont="1" applyAlignment="1">
      <alignment horizontal="right" vertical="center" readingOrder="1"/>
    </xf>
    <xf numFmtId="0" fontId="1" fillId="0" borderId="10" xfId="0" applyFont="1" applyFill="1" applyBorder="1" applyAlignment="1">
      <alignment horizontal="right" vertical="center" readingOrder="1"/>
    </xf>
    <xf numFmtId="0" fontId="8" fillId="0" borderId="10" xfId="0" applyFont="1" applyFill="1" applyBorder="1" applyAlignment="1">
      <alignment horizontal="right" vertical="center" readingOrder="1"/>
    </xf>
    <xf numFmtId="0" fontId="8" fillId="0" borderId="10" xfId="0" applyFont="1" applyFill="1" applyBorder="1" applyAlignment="1">
      <alignment horizontal="right" vertical="center" readingOrder="1"/>
    </xf>
    <xf numFmtId="0" fontId="1" fillId="0" borderId="12" xfId="0" applyFont="1" applyFill="1" applyBorder="1" applyAlignment="1">
      <alignment horizontal="center" vertical="center" readingOrder="1"/>
    </xf>
    <xf numFmtId="49" fontId="1" fillId="30" borderId="16" xfId="0" applyNumberFormat="1" applyFont="1" applyFill="1" applyBorder="1" applyAlignment="1">
      <alignment horizontal="center" vertical="center" wrapText="1" readingOrder="1"/>
    </xf>
    <xf numFmtId="182" fontId="1" fillId="30" borderId="10" xfId="0" applyNumberFormat="1" applyFont="1" applyFill="1" applyBorder="1" applyAlignment="1">
      <alignment horizontal="center" vertical="center"/>
    </xf>
    <xf numFmtId="182" fontId="1" fillId="30" borderId="16" xfId="0" applyNumberFormat="1" applyFont="1" applyFill="1" applyBorder="1" applyAlignment="1">
      <alignment horizontal="center" vertical="center" wrapText="1" readingOrder="1"/>
    </xf>
    <xf numFmtId="0" fontId="1" fillId="30" borderId="12" xfId="0" applyFont="1" applyFill="1" applyBorder="1" applyAlignment="1">
      <alignment horizontal="center" vertical="center" readingOrder="1"/>
    </xf>
    <xf numFmtId="0" fontId="1" fillId="0" borderId="15" xfId="0" applyFont="1" applyBorder="1" applyAlignment="1">
      <alignment horizontal="left" vertical="center"/>
    </xf>
    <xf numFmtId="49" fontId="1" fillId="0" borderId="13" xfId="0" applyNumberFormat="1" applyFont="1" applyFill="1" applyBorder="1" applyAlignment="1">
      <alignment horizontal="center" vertical="center" wrapText="1" readingOrder="1"/>
    </xf>
    <xf numFmtId="182" fontId="1" fillId="32" borderId="10" xfId="0" applyNumberFormat="1" applyFont="1" applyFill="1" applyBorder="1" applyAlignment="1">
      <alignment horizontal="center" vertical="center" readingOrder="1"/>
    </xf>
    <xf numFmtId="0" fontId="1" fillId="32" borderId="10" xfId="0" applyFont="1" applyFill="1" applyBorder="1" applyAlignment="1">
      <alignment horizontal="center" vertical="center" readingOrder="1"/>
    </xf>
    <xf numFmtId="0" fontId="1" fillId="32" borderId="12" xfId="0" applyFont="1" applyFill="1" applyBorder="1" applyAlignment="1">
      <alignment horizontal="center" vertical="center" readingOrder="1"/>
    </xf>
    <xf numFmtId="49" fontId="1" fillId="32" borderId="12" xfId="0" applyNumberFormat="1" applyFont="1" applyFill="1" applyBorder="1" applyAlignment="1">
      <alignment horizontal="center" vertical="center" wrapText="1" readingOrder="1"/>
    </xf>
    <xf numFmtId="49" fontId="1" fillId="30" borderId="10" xfId="0" applyNumberFormat="1" applyFont="1" applyFill="1" applyBorder="1" applyAlignment="1">
      <alignment horizontal="center" vertical="center" readingOrder="1"/>
    </xf>
    <xf numFmtId="49" fontId="8" fillId="30" borderId="10" xfId="0" applyNumberFormat="1" applyFont="1" applyFill="1" applyBorder="1" applyAlignment="1">
      <alignment horizontal="center" vertical="center" readingOrder="1"/>
    </xf>
    <xf numFmtId="0" fontId="1" fillId="30" borderId="10" xfId="0" applyFont="1" applyFill="1" applyBorder="1" applyAlignment="1">
      <alignment horizontal="center" vertical="center" readingOrder="1"/>
    </xf>
    <xf numFmtId="0" fontId="1" fillId="30" borderId="12" xfId="0" applyFont="1" applyFill="1" applyBorder="1" applyAlignment="1">
      <alignment horizontal="center" vertical="center" wrapText="1" readingOrder="1"/>
    </xf>
    <xf numFmtId="49" fontId="1" fillId="30" borderId="12" xfId="0" applyNumberFormat="1" applyFont="1" applyFill="1" applyBorder="1" applyAlignment="1">
      <alignment horizontal="center" vertical="center" wrapText="1" readingOrder="1"/>
    </xf>
    <xf numFmtId="49" fontId="1" fillId="32" borderId="10" xfId="0" applyNumberFormat="1" applyFont="1" applyFill="1" applyBorder="1" applyAlignment="1">
      <alignment horizontal="center" vertical="center" wrapText="1" readingOrder="1"/>
    </xf>
    <xf numFmtId="182" fontId="1" fillId="0" borderId="0" xfId="0" applyNumberFormat="1" applyFont="1" applyFill="1" applyAlignment="1">
      <alignment horizontal="center" vertical="center"/>
    </xf>
    <xf numFmtId="0" fontId="0" fillId="0" borderId="10" xfId="0" applyBorder="1" applyAlignment="1">
      <alignment vertical="center" wrapText="1"/>
    </xf>
    <xf numFmtId="0" fontId="1" fillId="31" borderId="0" xfId="0" applyFont="1" applyFill="1" applyBorder="1" applyAlignment="1">
      <alignment vertical="center"/>
    </xf>
    <xf numFmtId="182" fontId="1" fillId="0" borderId="0" xfId="0" applyNumberFormat="1" applyFont="1" applyFill="1" applyBorder="1" applyAlignment="1">
      <alignment horizontal="center" vertical="center" readingOrder="1"/>
    </xf>
    <xf numFmtId="0" fontId="1" fillId="0" borderId="0" xfId="0" applyFont="1" applyFill="1" applyBorder="1" applyAlignment="1">
      <alignment horizontal="center" vertical="center" wrapText="1" readingOrder="1"/>
    </xf>
    <xf numFmtId="0" fontId="1" fillId="0" borderId="0" xfId="0" applyFont="1" applyFill="1" applyBorder="1" applyAlignment="1">
      <alignment horizontal="left" vertical="center" wrapText="1" readingOrder="1"/>
    </xf>
    <xf numFmtId="182" fontId="1" fillId="30" borderId="10" xfId="0" applyNumberFormat="1" applyFont="1" applyFill="1" applyBorder="1" applyAlignment="1">
      <alignment horizontal="center" vertical="center" readingOrder="1"/>
    </xf>
    <xf numFmtId="0" fontId="1" fillId="30" borderId="10" xfId="0" applyFont="1" applyFill="1" applyBorder="1" applyAlignment="1">
      <alignment vertical="center" wrapText="1"/>
    </xf>
    <xf numFmtId="182" fontId="1" fillId="30" borderId="10" xfId="0" applyNumberFormat="1" applyFont="1" applyFill="1" applyBorder="1" applyAlignment="1">
      <alignment horizontal="right" vertical="center" readingOrder="1"/>
    </xf>
    <xf numFmtId="0" fontId="8" fillId="0" borderId="10" xfId="0" applyFont="1" applyBorder="1" applyAlignment="1">
      <alignment horizontal="right" vertical="center" wrapText="1"/>
    </xf>
    <xf numFmtId="0" fontId="1" fillId="0" borderId="10" xfId="0" applyFont="1" applyBorder="1" applyAlignment="1">
      <alignment horizontal="right" vertical="center"/>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readingOrder="1"/>
    </xf>
    <xf numFmtId="203" fontId="1" fillId="0" borderId="10" xfId="0" applyNumberFormat="1" applyFont="1" applyFill="1" applyBorder="1" applyAlignment="1">
      <alignment horizontal="left" vertical="center" wrapText="1" readingOrder="1"/>
    </xf>
    <xf numFmtId="0" fontId="1" fillId="0" borderId="10" xfId="0" applyNumberFormat="1" applyFont="1" applyFill="1" applyBorder="1" applyAlignment="1">
      <alignment horizontal="center" vertical="center" readingOrder="1"/>
    </xf>
    <xf numFmtId="0" fontId="1" fillId="0" borderId="10" xfId="0" applyNumberFormat="1" applyFont="1" applyFill="1" applyBorder="1" applyAlignment="1">
      <alignment horizontal="left" vertical="center" wrapText="1" readingOrder="1"/>
    </xf>
    <xf numFmtId="182" fontId="1" fillId="0" borderId="0" xfId="0" applyNumberFormat="1" applyFont="1" applyFill="1" applyAlignment="1">
      <alignment horizontal="center" vertical="center" readingOrder="1"/>
    </xf>
    <xf numFmtId="49" fontId="1" fillId="0" borderId="0" xfId="0" applyNumberFormat="1" applyFont="1" applyFill="1" applyAlignment="1">
      <alignment horizontal="center" vertical="center" readingOrder="1"/>
    </xf>
    <xf numFmtId="0" fontId="1" fillId="0" borderId="0" xfId="0" applyFont="1" applyFill="1" applyAlignment="1">
      <alignment horizontal="center" vertical="center" readingOrder="1"/>
    </xf>
    <xf numFmtId="0" fontId="1" fillId="0" borderId="0" xfId="0" applyFont="1" applyFill="1" applyAlignment="1">
      <alignment horizontal="left" vertical="center" wrapText="1" readingOrder="1"/>
    </xf>
    <xf numFmtId="182" fontId="8" fillId="0" borderId="10" xfId="0" applyNumberFormat="1" applyFont="1" applyFill="1" applyBorder="1" applyAlignment="1">
      <alignment horizontal="center" vertical="center" wrapText="1" readingOrder="1"/>
    </xf>
    <xf numFmtId="195" fontId="1" fillId="0" borderId="10" xfId="0" applyNumberFormat="1" applyFont="1" applyFill="1" applyBorder="1" applyAlignment="1">
      <alignment horizontal="center" vertical="center" wrapText="1" readingOrder="1"/>
    </xf>
    <xf numFmtId="182" fontId="1" fillId="33" borderId="10" xfId="0" applyNumberFormat="1" applyFont="1" applyFill="1" applyBorder="1" applyAlignment="1">
      <alignment horizontal="center" vertical="center" wrapText="1" readingOrder="1"/>
    </xf>
    <xf numFmtId="182" fontId="1" fillId="33" borderId="10" xfId="0" applyNumberFormat="1" applyFont="1" applyFill="1" applyBorder="1" applyAlignment="1">
      <alignment horizontal="center" vertical="center" readingOrder="1"/>
    </xf>
    <xf numFmtId="0" fontId="1" fillId="33" borderId="10" xfId="0" applyNumberFormat="1" applyFont="1" applyFill="1" applyBorder="1" applyAlignment="1">
      <alignment horizontal="center" vertical="center" readingOrder="1"/>
    </xf>
    <xf numFmtId="0" fontId="1" fillId="0" borderId="0" xfId="0" applyFont="1" applyFill="1" applyBorder="1" applyAlignment="1">
      <alignment horizontal="center" vertical="center"/>
    </xf>
    <xf numFmtId="0" fontId="1" fillId="0" borderId="10" xfId="46" applyFont="1" applyFill="1" applyBorder="1" applyAlignment="1" applyProtection="1">
      <alignment horizontal="left" vertical="center" wrapText="1" readingOrder="1"/>
      <protection/>
    </xf>
    <xf numFmtId="196" fontId="1" fillId="0" borderId="10" xfId="0" applyNumberFormat="1" applyFont="1" applyFill="1" applyBorder="1" applyAlignment="1">
      <alignment horizontal="center" vertical="center"/>
    </xf>
    <xf numFmtId="0" fontId="1" fillId="0" borderId="10" xfId="0" applyFont="1" applyBorder="1" applyAlignment="1">
      <alignment vertical="top" wrapText="1"/>
    </xf>
    <xf numFmtId="0" fontId="1" fillId="0" borderId="10" xfId="0" applyFont="1" applyBorder="1" applyAlignment="1">
      <alignment vertical="top"/>
    </xf>
    <xf numFmtId="0" fontId="1" fillId="0" borderId="10" xfId="0" applyFont="1" applyBorder="1" applyAlignment="1">
      <alignment horizontal="left" vertical="top" wrapText="1"/>
    </xf>
    <xf numFmtId="49" fontId="8" fillId="0" borderId="10" xfId="34" applyNumberFormat="1" applyFont="1" applyFill="1" applyBorder="1" applyAlignment="1">
      <alignment horizontal="left" vertical="top" wrapText="1"/>
    </xf>
    <xf numFmtId="200" fontId="1" fillId="0" borderId="10" xfId="34" applyNumberFormat="1" applyFont="1" applyFill="1" applyBorder="1" applyAlignment="1">
      <alignment vertical="center" wrapText="1"/>
    </xf>
    <xf numFmtId="200" fontId="1" fillId="0" borderId="10" xfId="34" applyNumberFormat="1" applyFont="1" applyFill="1" applyBorder="1" applyAlignment="1">
      <alignment vertical="center"/>
    </xf>
    <xf numFmtId="49" fontId="8" fillId="0" borderId="10" xfId="34" applyNumberFormat="1" applyFont="1" applyFill="1" applyBorder="1" applyAlignment="1">
      <alignment horizontal="left" vertical="center" wrapText="1"/>
    </xf>
    <xf numFmtId="49" fontId="8" fillId="31" borderId="10" xfId="34" applyNumberFormat="1" applyFont="1" applyFill="1" applyBorder="1" applyAlignment="1">
      <alignment horizontal="left" vertical="center" wrapText="1"/>
    </xf>
    <xf numFmtId="49" fontId="8" fillId="0" borderId="10" xfId="34" applyNumberFormat="1" applyFont="1" applyBorder="1" applyAlignment="1">
      <alignment horizontal="left" vertical="center" wrapText="1"/>
    </xf>
    <xf numFmtId="49" fontId="1" fillId="0" borderId="10" xfId="34" applyNumberFormat="1" applyFont="1" applyFill="1" applyBorder="1" applyAlignment="1">
      <alignment vertical="center" wrapText="1"/>
    </xf>
    <xf numFmtId="49" fontId="1" fillId="0" borderId="10" xfId="34" applyNumberFormat="1" applyFont="1" applyFill="1" applyBorder="1" applyAlignment="1">
      <alignment horizontal="left" vertical="center" wrapText="1"/>
    </xf>
    <xf numFmtId="49" fontId="1" fillId="0" borderId="10" xfId="34" applyNumberFormat="1" applyFont="1" applyFill="1" applyBorder="1" applyAlignment="1">
      <alignment horizontal="center" vertical="center" wrapText="1"/>
    </xf>
    <xf numFmtId="0" fontId="1" fillId="0" borderId="10" xfId="0" applyFont="1" applyBorder="1" applyAlignment="1">
      <alignment horizontal="left" vertical="center" wrapText="1"/>
    </xf>
    <xf numFmtId="200" fontId="1" fillId="0" borderId="10" xfId="34" applyNumberFormat="1" applyFont="1" applyFill="1" applyBorder="1" applyAlignment="1">
      <alignment horizontal="left" vertical="center" wrapText="1"/>
    </xf>
    <xf numFmtId="49" fontId="1" fillId="0" borderId="10" xfId="0" applyNumberFormat="1" applyFont="1" applyFill="1" applyBorder="1" applyAlignment="1">
      <alignment vertical="center" wrapText="1" readingOrder="1"/>
    </xf>
    <xf numFmtId="0" fontId="1" fillId="0" borderId="10" xfId="0" applyFont="1" applyBorder="1" applyAlignment="1">
      <alignment horizontal="center" vertical="top" wrapText="1"/>
    </xf>
    <xf numFmtId="200" fontId="1" fillId="0" borderId="10" xfId="34" applyNumberFormat="1" applyFont="1" applyFill="1" applyBorder="1" applyAlignment="1">
      <alignment horizontal="center" vertical="center"/>
    </xf>
    <xf numFmtId="49" fontId="8" fillId="31" borderId="10" xfId="34" applyNumberFormat="1" applyFont="1" applyFill="1" applyBorder="1" applyAlignment="1">
      <alignment horizontal="center" vertical="center" wrapText="1"/>
    </xf>
    <xf numFmtId="49" fontId="8" fillId="0" borderId="10" xfId="34" applyNumberFormat="1" applyFont="1" applyBorder="1" applyAlignment="1">
      <alignment horizontal="left" vertical="top" wrapText="1"/>
    </xf>
    <xf numFmtId="49" fontId="8" fillId="0" borderId="10" xfId="34" applyNumberFormat="1" applyFont="1" applyFill="1" applyBorder="1" applyAlignment="1">
      <alignment horizontal="center" vertical="center" wrapText="1"/>
    </xf>
    <xf numFmtId="49" fontId="8" fillId="0" borderId="10" xfId="34" applyNumberFormat="1" applyFont="1" applyFill="1" applyBorder="1" applyAlignment="1">
      <alignment vertical="center" wrapText="1"/>
    </xf>
    <xf numFmtId="49" fontId="15" fillId="0" borderId="12" xfId="0" applyNumberFormat="1" applyFont="1" applyFill="1" applyBorder="1" applyAlignment="1">
      <alignment vertical="center" wrapText="1" readingOrder="1"/>
    </xf>
    <xf numFmtId="0" fontId="1" fillId="0" borderId="12" xfId="0" applyNumberFormat="1" applyFont="1" applyFill="1" applyBorder="1" applyAlignment="1">
      <alignment vertical="center" wrapText="1" readingOrder="1"/>
    </xf>
    <xf numFmtId="0" fontId="1" fillId="0" borderId="11" xfId="0" applyNumberFormat="1" applyFont="1" applyFill="1" applyBorder="1" applyAlignment="1">
      <alignment vertical="center" wrapText="1" readingOrder="1"/>
    </xf>
    <xf numFmtId="0" fontId="22" fillId="0" borderId="10" xfId="0" applyNumberFormat="1" applyFont="1" applyFill="1" applyBorder="1" applyAlignment="1">
      <alignment horizontal="center" vertical="center" wrapText="1" readingOrder="1"/>
    </xf>
    <xf numFmtId="0" fontId="1" fillId="0" borderId="0" xfId="0" applyNumberFormat="1" applyFont="1" applyFill="1" applyAlignment="1">
      <alignment horizontal="center" vertical="center" readingOrder="1"/>
    </xf>
    <xf numFmtId="0" fontId="1" fillId="0" borderId="10" xfId="0" applyFont="1" applyFill="1" applyBorder="1" applyAlignment="1">
      <alignment vertical="center" readingOrder="1"/>
    </xf>
    <xf numFmtId="200" fontId="23" fillId="0" borderId="10" xfId="34" applyNumberFormat="1" applyFont="1" applyFill="1" applyBorder="1" applyAlignment="1">
      <alignment horizontal="center" vertical="center"/>
    </xf>
    <xf numFmtId="49" fontId="15" fillId="0" borderId="11" xfId="0" applyNumberFormat="1" applyFont="1" applyFill="1" applyBorder="1" applyAlignment="1">
      <alignment vertical="center" wrapText="1" readingOrder="1"/>
    </xf>
    <xf numFmtId="49" fontId="8" fillId="0" borderId="10" xfId="34" applyNumberFormat="1" applyFont="1" applyBorder="1" applyAlignment="1">
      <alignment horizontal="center" vertical="center" wrapText="1"/>
    </xf>
    <xf numFmtId="3" fontId="1" fillId="0" borderId="10" xfId="0" applyNumberFormat="1" applyFont="1" applyBorder="1" applyAlignment="1">
      <alignment horizontal="center" vertical="center"/>
    </xf>
    <xf numFmtId="182" fontId="15" fillId="4" borderId="10" xfId="0" applyNumberFormat="1" applyFont="1" applyFill="1" applyBorder="1" applyAlignment="1">
      <alignment horizontal="center" vertical="center" readingOrder="1"/>
    </xf>
    <xf numFmtId="200" fontId="8" fillId="31" borderId="10" xfId="34" applyNumberFormat="1" applyFont="1" applyFill="1" applyBorder="1" applyAlignment="1">
      <alignment horizontal="center" vertical="center"/>
    </xf>
    <xf numFmtId="200" fontId="8" fillId="0" borderId="10" xfId="34" applyNumberFormat="1" applyFont="1" applyFill="1" applyBorder="1" applyAlignment="1">
      <alignment horizontal="center" vertical="center"/>
    </xf>
    <xf numFmtId="182" fontId="1" fillId="0" borderId="10" xfId="34" applyNumberFormat="1" applyFont="1" applyFill="1" applyBorder="1" applyAlignment="1">
      <alignment horizontal="center" vertical="center"/>
    </xf>
    <xf numFmtId="200" fontId="22" fillId="0" borderId="10" xfId="34" applyNumberFormat="1" applyFont="1" applyFill="1" applyBorder="1" applyAlignment="1">
      <alignment horizontal="center" vertical="center"/>
    </xf>
    <xf numFmtId="3" fontId="57" fillId="0" borderId="10" xfId="0" applyNumberFormat="1" applyFont="1" applyBorder="1" applyAlignment="1">
      <alignment horizontal="center" vertical="center"/>
    </xf>
    <xf numFmtId="200" fontId="8" fillId="0" borderId="10" xfId="34" applyNumberFormat="1" applyFont="1" applyBorder="1" applyAlignment="1">
      <alignment horizontal="center" vertical="center"/>
    </xf>
    <xf numFmtId="195" fontId="8" fillId="0" borderId="10" xfId="34" applyNumberFormat="1" applyFont="1" applyFill="1" applyBorder="1" applyAlignment="1">
      <alignment horizontal="center" vertical="center"/>
    </xf>
    <xf numFmtId="200" fontId="1" fillId="31" borderId="10" xfId="34" applyNumberFormat="1" applyFont="1" applyFill="1" applyBorder="1" applyAlignment="1">
      <alignment horizontal="center" vertical="center"/>
    </xf>
    <xf numFmtId="187" fontId="8" fillId="0" borderId="10" xfId="34" applyNumberFormat="1" applyFont="1" applyFill="1" applyBorder="1" applyAlignment="1">
      <alignment horizontal="center" vertical="center"/>
    </xf>
    <xf numFmtId="182" fontId="1" fillId="4" borderId="10" xfId="0" applyNumberFormat="1" applyFont="1" applyFill="1" applyBorder="1" applyAlignment="1">
      <alignment horizontal="center" vertical="center" readingOrder="1"/>
    </xf>
    <xf numFmtId="0" fontId="57" fillId="0" borderId="10" xfId="0" applyFont="1" applyBorder="1" applyAlignment="1">
      <alignment horizontal="left" vertical="center" wrapText="1"/>
    </xf>
    <xf numFmtId="49" fontId="1" fillId="0" borderId="10" xfId="34" applyNumberFormat="1" applyFont="1" applyBorder="1" applyAlignment="1">
      <alignment vertical="center" wrapText="1"/>
    </xf>
    <xf numFmtId="49" fontId="1" fillId="31" borderId="10" xfId="34" applyNumberFormat="1" applyFont="1" applyFill="1" applyBorder="1" applyAlignment="1">
      <alignment vertical="center" wrapText="1"/>
    </xf>
    <xf numFmtId="0" fontId="10" fillId="34" borderId="17"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6" fillId="0" borderId="12" xfId="0" applyFont="1" applyBorder="1" applyAlignment="1">
      <alignment horizontal="center"/>
    </xf>
    <xf numFmtId="182" fontId="1" fillId="0" borderId="10" xfId="0" applyNumberFormat="1" applyFont="1" applyFill="1" applyBorder="1" applyAlignment="1">
      <alignment horizontal="center" vertical="center" wrapText="1" readingOrder="1"/>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wrapText="1" readingOrder="1"/>
    </xf>
    <xf numFmtId="184" fontId="1" fillId="0" borderId="10" xfId="0" applyNumberFormat="1" applyFont="1" applyFill="1" applyBorder="1" applyAlignment="1">
      <alignment horizontal="center" vertical="center" wrapText="1" readingOrder="1"/>
    </xf>
    <xf numFmtId="0" fontId="1" fillId="0" borderId="10" xfId="0" applyFont="1" applyFill="1" applyBorder="1" applyAlignment="1">
      <alignment horizontal="center" vertical="center" wrapText="1"/>
    </xf>
    <xf numFmtId="0" fontId="27" fillId="0" borderId="25" xfId="0" applyNumberFormat="1" applyFont="1" applyFill="1" applyBorder="1" applyAlignment="1">
      <alignment horizontal="center" readingOrder="1"/>
    </xf>
    <xf numFmtId="0" fontId="27" fillId="0" borderId="0" xfId="0" applyNumberFormat="1" applyFont="1" applyFill="1" applyBorder="1" applyAlignment="1">
      <alignment horizontal="center" readingOrder="1"/>
    </xf>
    <xf numFmtId="49" fontId="1" fillId="31" borderId="10" xfId="39" applyNumberFormat="1" applyFont="1" applyFill="1" applyBorder="1" applyAlignment="1">
      <alignment horizontal="center" vertical="center" wrapText="1" readingOrder="1"/>
    </xf>
    <xf numFmtId="49" fontId="1" fillId="0" borderId="12" xfId="34" applyNumberFormat="1" applyFont="1" applyBorder="1" applyAlignment="1">
      <alignment horizontal="center" vertical="center" wrapText="1"/>
    </xf>
    <xf numFmtId="49" fontId="1" fillId="0" borderId="26" xfId="34" applyNumberFormat="1" applyFont="1" applyBorder="1" applyAlignment="1">
      <alignment horizontal="center" vertical="center" wrapText="1"/>
    </xf>
    <xf numFmtId="49" fontId="1" fillId="0" borderId="12" xfId="0" applyNumberFormat="1" applyFont="1" applyFill="1" applyBorder="1" applyAlignment="1">
      <alignment horizontal="center" vertical="center" wrapText="1" readingOrder="1"/>
    </xf>
    <xf numFmtId="49" fontId="1" fillId="0" borderId="26" xfId="0" applyNumberFormat="1" applyFont="1" applyFill="1" applyBorder="1" applyAlignment="1">
      <alignment horizontal="center" vertical="center" wrapText="1" readingOrder="1"/>
    </xf>
    <xf numFmtId="0" fontId="1" fillId="0" borderId="12" xfId="0" applyNumberFormat="1" applyFont="1" applyFill="1" applyBorder="1" applyAlignment="1">
      <alignment horizontal="center" vertical="center" readingOrder="1"/>
    </xf>
    <xf numFmtId="0" fontId="1" fillId="0" borderId="26" xfId="0" applyNumberFormat="1" applyFont="1" applyFill="1" applyBorder="1" applyAlignment="1">
      <alignment horizontal="center" vertical="center" readingOrder="1"/>
    </xf>
    <xf numFmtId="0" fontId="1" fillId="0" borderId="12" xfId="0" applyFont="1" applyFill="1" applyBorder="1" applyAlignment="1">
      <alignment horizontal="center" vertical="center" wrapText="1" readingOrder="1"/>
    </xf>
    <xf numFmtId="0" fontId="1" fillId="0" borderId="26" xfId="0" applyFont="1" applyFill="1" applyBorder="1" applyAlignment="1">
      <alignment horizontal="center" vertical="center" wrapText="1" readingOrder="1"/>
    </xf>
    <xf numFmtId="49" fontId="1" fillId="0" borderId="12" xfId="0" applyNumberFormat="1" applyFont="1" applyFill="1" applyBorder="1" applyAlignment="1">
      <alignment horizontal="center" vertical="center" readingOrder="1"/>
    </xf>
    <xf numFmtId="49" fontId="1" fillId="0" borderId="11" xfId="0" applyNumberFormat="1" applyFont="1" applyFill="1" applyBorder="1" applyAlignment="1">
      <alignment horizontal="center" vertical="center" readingOrder="1"/>
    </xf>
    <xf numFmtId="49" fontId="1" fillId="0" borderId="11" xfId="0" applyNumberFormat="1" applyFont="1" applyFill="1" applyBorder="1" applyAlignment="1">
      <alignment horizontal="center" vertical="center" wrapText="1" readingOrder="1"/>
    </xf>
    <xf numFmtId="49" fontId="15" fillId="31" borderId="10" xfId="39" applyNumberFormat="1" applyFont="1" applyFill="1" applyBorder="1" applyAlignment="1">
      <alignment horizontal="center" vertical="center" wrapText="1" readingOrder="1"/>
    </xf>
    <xf numFmtId="49" fontId="15" fillId="0" borderId="12" xfId="34" applyNumberFormat="1" applyFont="1" applyBorder="1" applyAlignment="1">
      <alignment horizontal="center" vertical="center" wrapText="1"/>
    </xf>
    <xf numFmtId="49" fontId="15" fillId="0" borderId="11" xfId="34" applyNumberFormat="1" applyFont="1" applyBorder="1" applyAlignment="1">
      <alignment horizontal="center" vertical="center" wrapText="1"/>
    </xf>
    <xf numFmtId="49" fontId="15" fillId="31" borderId="12" xfId="34" applyNumberFormat="1" applyFont="1" applyFill="1" applyBorder="1" applyAlignment="1">
      <alignment horizontal="center" vertical="center" wrapText="1"/>
    </xf>
    <xf numFmtId="49" fontId="15" fillId="31" borderId="11" xfId="34" applyNumberFormat="1" applyFont="1" applyFill="1" applyBorder="1" applyAlignment="1">
      <alignment horizontal="center" vertical="center" wrapText="1"/>
    </xf>
    <xf numFmtId="49" fontId="1" fillId="0" borderId="11" xfId="34" applyNumberFormat="1" applyFont="1" applyBorder="1" applyAlignment="1">
      <alignment horizontal="center" vertical="center" wrapText="1"/>
    </xf>
    <xf numFmtId="0" fontId="1" fillId="0" borderId="11" xfId="0" applyFont="1" applyFill="1" applyBorder="1" applyAlignment="1">
      <alignment horizontal="center" vertical="center" wrapText="1" readingOrder="1"/>
    </xf>
    <xf numFmtId="0" fontId="1" fillId="0" borderId="11" xfId="0" applyNumberFormat="1" applyFont="1" applyFill="1" applyBorder="1" applyAlignment="1">
      <alignment horizontal="center" vertical="center" readingOrder="1"/>
    </xf>
    <xf numFmtId="0" fontId="1" fillId="0" borderId="12" xfId="0" applyNumberFormat="1" applyFont="1" applyFill="1" applyBorder="1" applyAlignment="1">
      <alignment horizontal="center" vertical="center" wrapText="1" readingOrder="1"/>
    </xf>
    <xf numFmtId="0" fontId="1" fillId="0" borderId="11" xfId="0" applyNumberFormat="1" applyFont="1" applyFill="1" applyBorder="1" applyAlignment="1">
      <alignment horizontal="center" vertical="center" wrapText="1" readingOrder="1"/>
    </xf>
    <xf numFmtId="0" fontId="1" fillId="0" borderId="10" xfId="0" applyNumberFormat="1" applyFont="1" applyFill="1" applyBorder="1" applyAlignment="1">
      <alignment horizontal="center" vertical="center" wrapText="1" readingOrder="1"/>
    </xf>
    <xf numFmtId="49" fontId="1" fillId="0" borderId="10" xfId="0" applyNumberFormat="1" applyFont="1" applyFill="1" applyBorder="1" applyAlignment="1">
      <alignment horizontal="center" vertical="center" wrapText="1" readingOrder="1"/>
    </xf>
    <xf numFmtId="0" fontId="1" fillId="0" borderId="10" xfId="0" applyNumberFormat="1" applyFont="1" applyFill="1" applyBorder="1" applyAlignment="1">
      <alignment horizontal="center" vertical="center" readingOrder="1"/>
    </xf>
    <xf numFmtId="49" fontId="15" fillId="0" borderId="10" xfId="34" applyNumberFormat="1" applyFont="1" applyBorder="1" applyAlignment="1">
      <alignment horizontal="center" vertical="center" wrapText="1"/>
    </xf>
    <xf numFmtId="49" fontId="15" fillId="31" borderId="10" xfId="34" applyNumberFormat="1" applyFont="1" applyFill="1" applyBorder="1" applyAlignment="1">
      <alignment horizontal="center" vertical="center" wrapText="1"/>
    </xf>
    <xf numFmtId="49" fontId="1" fillId="0" borderId="10" xfId="34" applyNumberFormat="1" applyFont="1" applyBorder="1" applyAlignment="1">
      <alignment horizontal="center" vertical="center" wrapText="1"/>
    </xf>
    <xf numFmtId="49" fontId="25" fillId="0" borderId="12" xfId="0" applyNumberFormat="1" applyFont="1" applyFill="1" applyBorder="1" applyAlignment="1">
      <alignment horizontal="center" vertical="center" wrapText="1" readingOrder="1"/>
    </xf>
    <xf numFmtId="49" fontId="25" fillId="0" borderId="26" xfId="0" applyNumberFormat="1" applyFont="1" applyFill="1" applyBorder="1" applyAlignment="1">
      <alignment horizontal="center" vertical="center" wrapText="1" readingOrder="1"/>
    </xf>
    <xf numFmtId="49" fontId="25" fillId="0" borderId="11" xfId="0" applyNumberFormat="1" applyFont="1" applyFill="1" applyBorder="1" applyAlignment="1">
      <alignment horizontal="center" vertical="center" wrapText="1" readingOrder="1"/>
    </xf>
    <xf numFmtId="0" fontId="1" fillId="0" borderId="26" xfId="0" applyNumberFormat="1" applyFont="1" applyFill="1" applyBorder="1" applyAlignment="1">
      <alignment horizontal="center" vertical="center" wrapText="1" readingOrder="1"/>
    </xf>
    <xf numFmtId="49" fontId="1" fillId="31" borderId="10" xfId="34" applyNumberFormat="1" applyFont="1" applyFill="1" applyBorder="1" applyAlignment="1">
      <alignment horizontal="center" vertical="center" wrapText="1"/>
    </xf>
    <xf numFmtId="183" fontId="1" fillId="0" borderId="10" xfId="0" applyNumberFormat="1" applyFont="1" applyFill="1" applyBorder="1" applyAlignment="1">
      <alignment horizontal="center" vertical="center" wrapText="1" readingOrder="1"/>
    </xf>
    <xf numFmtId="0" fontId="24"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readingOrder="1"/>
    </xf>
    <xf numFmtId="49" fontId="15" fillId="0" borderId="10" xfId="0" applyNumberFormat="1" applyFont="1" applyFill="1" applyBorder="1" applyAlignment="1">
      <alignment horizontal="center" vertical="center" wrapText="1" readingOrder="1"/>
    </xf>
    <xf numFmtId="49" fontId="23" fillId="0" borderId="10" xfId="0" applyNumberFormat="1" applyFont="1" applyFill="1" applyBorder="1" applyAlignment="1">
      <alignment horizontal="center" vertical="center" wrapText="1" readingOrder="1"/>
    </xf>
    <xf numFmtId="0" fontId="1" fillId="0" borderId="12" xfId="0" applyFont="1" applyFill="1" applyBorder="1" applyAlignment="1">
      <alignment horizontal="center" vertical="center" readingOrder="1"/>
    </xf>
    <xf numFmtId="0" fontId="1" fillId="0" borderId="11" xfId="0" applyFont="1" applyFill="1" applyBorder="1" applyAlignment="1">
      <alignment horizontal="center" vertical="center" readingOrder="1"/>
    </xf>
    <xf numFmtId="49" fontId="24" fillId="0" borderId="12" xfId="0" applyNumberFormat="1" applyFont="1" applyFill="1" applyBorder="1" applyAlignment="1">
      <alignment horizontal="center" vertical="center" wrapText="1" readingOrder="1"/>
    </xf>
    <xf numFmtId="49" fontId="24" fillId="0" borderId="11" xfId="0" applyNumberFormat="1" applyFont="1" applyFill="1" applyBorder="1" applyAlignment="1">
      <alignment horizontal="center" vertical="center" wrapText="1" readingOrder="1"/>
    </xf>
    <xf numFmtId="49" fontId="1" fillId="0" borderId="10" xfId="0" applyNumberFormat="1" applyFont="1" applyFill="1" applyBorder="1" applyAlignment="1">
      <alignment horizontal="center" vertical="center" readingOrder="1"/>
    </xf>
    <xf numFmtId="49" fontId="1" fillId="0" borderId="10" xfId="34" applyNumberFormat="1" applyFont="1" applyFill="1" applyBorder="1" applyAlignment="1">
      <alignment horizontal="center" vertical="center" wrapText="1"/>
    </xf>
    <xf numFmtId="0" fontId="1" fillId="0" borderId="10" xfId="0" applyFont="1" applyFill="1" applyBorder="1" applyAlignment="1">
      <alignment horizontal="center" vertical="center" readingOrder="1"/>
    </xf>
    <xf numFmtId="49" fontId="8" fillId="31" borderId="10" xfId="34" applyNumberFormat="1" applyFont="1" applyFill="1" applyBorder="1" applyAlignment="1">
      <alignment horizontal="center" vertical="center" wrapText="1"/>
    </xf>
    <xf numFmtId="0" fontId="15" fillId="31" borderId="10" xfId="34" applyNumberFormat="1" applyFont="1" applyFill="1" applyBorder="1" applyAlignment="1">
      <alignment horizontal="center" vertical="center" wrapText="1"/>
    </xf>
    <xf numFmtId="0" fontId="1" fillId="0" borderId="10" xfId="0" applyFont="1" applyFill="1" applyBorder="1" applyAlignment="1">
      <alignment horizontal="center" vertical="center"/>
    </xf>
    <xf numFmtId="200" fontId="8" fillId="31" borderId="10" xfId="34" applyNumberFormat="1" applyFont="1" applyFill="1" applyBorder="1" applyAlignment="1">
      <alignment horizontal="center" vertical="center"/>
    </xf>
    <xf numFmtId="0" fontId="1" fillId="0" borderId="10" xfId="0" applyNumberFormat="1" applyFont="1" applyFill="1" applyBorder="1" applyAlignment="1">
      <alignment horizontal="left" vertical="center" wrapText="1" readingOrder="1"/>
    </xf>
    <xf numFmtId="196" fontId="1" fillId="0" borderId="10" xfId="0" applyNumberFormat="1" applyFont="1" applyFill="1" applyBorder="1" applyAlignment="1">
      <alignment horizontal="center" vertical="center"/>
    </xf>
    <xf numFmtId="49" fontId="23" fillId="0" borderId="12" xfId="0" applyNumberFormat="1" applyFont="1" applyFill="1" applyBorder="1" applyAlignment="1">
      <alignment horizontal="center" vertical="center" wrapText="1" readingOrder="1"/>
    </xf>
    <xf numFmtId="49" fontId="23" fillId="0" borderId="11" xfId="0" applyNumberFormat="1" applyFont="1" applyFill="1" applyBorder="1" applyAlignment="1">
      <alignment horizontal="center" vertical="center" wrapText="1" readingOrder="1"/>
    </xf>
    <xf numFmtId="182" fontId="20" fillId="0" borderId="0" xfId="0" applyNumberFormat="1" applyFont="1" applyAlignment="1">
      <alignment horizontal="center" vertical="center"/>
    </xf>
    <xf numFmtId="182" fontId="20" fillId="0" borderId="0" xfId="0" applyNumberFormat="1" applyFont="1" applyAlignment="1">
      <alignment horizontal="left" vertical="center"/>
    </xf>
    <xf numFmtId="0" fontId="1" fillId="0" borderId="12" xfId="0" applyFont="1" applyFill="1" applyBorder="1" applyAlignment="1">
      <alignment horizontal="left" vertical="center" wrapText="1" readingOrder="1"/>
    </xf>
    <xf numFmtId="0" fontId="1" fillId="0" borderId="11" xfId="0" applyFont="1" applyFill="1" applyBorder="1" applyAlignment="1">
      <alignment horizontal="left" vertical="center" wrapText="1" readingOrder="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校外贊助12月結算"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20</xdr:row>
      <xdr:rowOff>133350</xdr:rowOff>
    </xdr:from>
    <xdr:to>
      <xdr:col>13</xdr:col>
      <xdr:colOff>180975</xdr:colOff>
      <xdr:row>55</xdr:row>
      <xdr:rowOff>104775</xdr:rowOff>
    </xdr:to>
    <xdr:pic>
      <xdr:nvPicPr>
        <xdr:cNvPr id="1" name="Picture 3"/>
        <xdr:cNvPicPr preferRelativeResize="1">
          <a:picLocks noChangeAspect="1"/>
        </xdr:cNvPicPr>
      </xdr:nvPicPr>
      <xdr:blipFill>
        <a:blip r:embed="rId1"/>
        <a:stretch>
          <a:fillRect/>
        </a:stretch>
      </xdr:blipFill>
      <xdr:spPr>
        <a:xfrm>
          <a:off x="361950" y="4486275"/>
          <a:ext cx="9744075" cy="7305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942975</xdr:colOff>
      <xdr:row>245</xdr:row>
      <xdr:rowOff>0</xdr:rowOff>
    </xdr:from>
    <xdr:ext cx="838200" cy="266700"/>
    <xdr:sp fLocksText="0">
      <xdr:nvSpPr>
        <xdr:cNvPr id="1" name="文字方塊 1"/>
        <xdr:cNvSpPr txBox="1">
          <a:spLocks noChangeArrowheads="1"/>
        </xdr:cNvSpPr>
      </xdr:nvSpPr>
      <xdr:spPr>
        <a:xfrm>
          <a:off x="5905500" y="319982850"/>
          <a:ext cx="838200"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9525</xdr:colOff>
      <xdr:row>31</xdr:row>
      <xdr:rowOff>9525</xdr:rowOff>
    </xdr:from>
    <xdr:ext cx="904875" cy="276225"/>
    <xdr:sp>
      <xdr:nvSpPr>
        <xdr:cNvPr id="1" name="文字方塊 1"/>
        <xdr:cNvSpPr txBox="1">
          <a:spLocks noChangeArrowheads="1"/>
        </xdr:cNvSpPr>
      </xdr:nvSpPr>
      <xdr:spPr>
        <a:xfrm>
          <a:off x="5181600" y="48091725"/>
          <a:ext cx="9048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C2:J20"/>
  <sheetViews>
    <sheetView zoomScalePageLayoutView="0" workbookViewId="0" topLeftCell="A37">
      <selection activeCell="C4" sqref="C4:J20"/>
    </sheetView>
  </sheetViews>
  <sheetFormatPr defaultColWidth="9.00390625" defaultRowHeight="16.5"/>
  <cols>
    <col min="10" max="10" width="22.25390625" style="0" customWidth="1"/>
  </cols>
  <sheetData>
    <row r="2" ht="27.75">
      <c r="C2" s="45"/>
    </row>
    <row r="3" ht="17.25" thickBot="1"/>
    <row r="4" spans="3:10" ht="16.5" customHeight="1">
      <c r="C4" s="227" t="s">
        <v>693</v>
      </c>
      <c r="D4" s="228"/>
      <c r="E4" s="228"/>
      <c r="F4" s="228"/>
      <c r="G4" s="228"/>
      <c r="H4" s="228"/>
      <c r="I4" s="228"/>
      <c r="J4" s="229"/>
    </row>
    <row r="5" spans="3:10" ht="16.5">
      <c r="C5" s="230"/>
      <c r="D5" s="231"/>
      <c r="E5" s="231"/>
      <c r="F5" s="231"/>
      <c r="G5" s="231"/>
      <c r="H5" s="231"/>
      <c r="I5" s="231"/>
      <c r="J5" s="232"/>
    </row>
    <row r="6" spans="3:10" ht="16.5">
      <c r="C6" s="230"/>
      <c r="D6" s="231"/>
      <c r="E6" s="231"/>
      <c r="F6" s="231"/>
      <c r="G6" s="231"/>
      <c r="H6" s="231"/>
      <c r="I6" s="231"/>
      <c r="J6" s="232"/>
    </row>
    <row r="7" spans="3:10" ht="16.5">
      <c r="C7" s="230"/>
      <c r="D7" s="231"/>
      <c r="E7" s="231"/>
      <c r="F7" s="231"/>
      <c r="G7" s="231"/>
      <c r="H7" s="231"/>
      <c r="I7" s="231"/>
      <c r="J7" s="232"/>
    </row>
    <row r="8" spans="3:10" ht="16.5">
      <c r="C8" s="230"/>
      <c r="D8" s="231"/>
      <c r="E8" s="231"/>
      <c r="F8" s="231"/>
      <c r="G8" s="231"/>
      <c r="H8" s="231"/>
      <c r="I8" s="231"/>
      <c r="J8" s="232"/>
    </row>
    <row r="9" spans="3:10" ht="16.5">
      <c r="C9" s="230"/>
      <c r="D9" s="231"/>
      <c r="E9" s="231"/>
      <c r="F9" s="231"/>
      <c r="G9" s="231"/>
      <c r="H9" s="231"/>
      <c r="I9" s="231"/>
      <c r="J9" s="232"/>
    </row>
    <row r="10" spans="3:10" ht="16.5">
      <c r="C10" s="230"/>
      <c r="D10" s="231"/>
      <c r="E10" s="231"/>
      <c r="F10" s="231"/>
      <c r="G10" s="231"/>
      <c r="H10" s="231"/>
      <c r="I10" s="231"/>
      <c r="J10" s="232"/>
    </row>
    <row r="11" spans="3:10" ht="16.5">
      <c r="C11" s="230"/>
      <c r="D11" s="231"/>
      <c r="E11" s="231"/>
      <c r="F11" s="231"/>
      <c r="G11" s="231"/>
      <c r="H11" s="231"/>
      <c r="I11" s="231"/>
      <c r="J11" s="232"/>
    </row>
    <row r="12" spans="3:10" ht="16.5">
      <c r="C12" s="230"/>
      <c r="D12" s="231"/>
      <c r="E12" s="231"/>
      <c r="F12" s="231"/>
      <c r="G12" s="231"/>
      <c r="H12" s="231"/>
      <c r="I12" s="231"/>
      <c r="J12" s="232"/>
    </row>
    <row r="13" spans="3:10" ht="16.5">
      <c r="C13" s="230"/>
      <c r="D13" s="231"/>
      <c r="E13" s="231"/>
      <c r="F13" s="231"/>
      <c r="G13" s="231"/>
      <c r="H13" s="231"/>
      <c r="I13" s="231"/>
      <c r="J13" s="232"/>
    </row>
    <row r="14" spans="3:10" ht="16.5">
      <c r="C14" s="230"/>
      <c r="D14" s="231"/>
      <c r="E14" s="231"/>
      <c r="F14" s="231"/>
      <c r="G14" s="231"/>
      <c r="H14" s="231"/>
      <c r="I14" s="231"/>
      <c r="J14" s="232"/>
    </row>
    <row r="15" spans="3:10" ht="16.5">
      <c r="C15" s="230"/>
      <c r="D15" s="231"/>
      <c r="E15" s="231"/>
      <c r="F15" s="231"/>
      <c r="G15" s="231"/>
      <c r="H15" s="231"/>
      <c r="I15" s="231"/>
      <c r="J15" s="232"/>
    </row>
    <row r="16" spans="3:10" ht="16.5">
      <c r="C16" s="230"/>
      <c r="D16" s="231"/>
      <c r="E16" s="231"/>
      <c r="F16" s="231"/>
      <c r="G16" s="231"/>
      <c r="H16" s="231"/>
      <c r="I16" s="231"/>
      <c r="J16" s="232"/>
    </row>
    <row r="17" spans="3:10" ht="16.5">
      <c r="C17" s="230"/>
      <c r="D17" s="231"/>
      <c r="E17" s="231"/>
      <c r="F17" s="231"/>
      <c r="G17" s="231"/>
      <c r="H17" s="231"/>
      <c r="I17" s="231"/>
      <c r="J17" s="232"/>
    </row>
    <row r="18" spans="3:10" ht="16.5">
      <c r="C18" s="230"/>
      <c r="D18" s="231"/>
      <c r="E18" s="231"/>
      <c r="F18" s="231"/>
      <c r="G18" s="231"/>
      <c r="H18" s="231"/>
      <c r="I18" s="231"/>
      <c r="J18" s="232"/>
    </row>
    <row r="19" spans="3:10" ht="16.5">
      <c r="C19" s="230"/>
      <c r="D19" s="231"/>
      <c r="E19" s="231"/>
      <c r="F19" s="231"/>
      <c r="G19" s="231"/>
      <c r="H19" s="231"/>
      <c r="I19" s="231"/>
      <c r="J19" s="232"/>
    </row>
    <row r="20" spans="3:10" ht="17.25" thickBot="1">
      <c r="C20" s="233"/>
      <c r="D20" s="234"/>
      <c r="E20" s="234"/>
      <c r="F20" s="234"/>
      <c r="G20" s="234"/>
      <c r="H20" s="234"/>
      <c r="I20" s="234"/>
      <c r="J20" s="235"/>
    </row>
  </sheetData>
  <sheetProtection/>
  <mergeCells count="1">
    <mergeCell ref="C4:J20"/>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E18"/>
  <sheetViews>
    <sheetView view="pageBreakPreview" zoomScale="80" zoomScaleNormal="80" zoomScaleSheetLayoutView="80" zoomScalePageLayoutView="0" workbookViewId="0" topLeftCell="A5">
      <selection activeCell="G12" sqref="G12"/>
    </sheetView>
  </sheetViews>
  <sheetFormatPr defaultColWidth="9.00390625" defaultRowHeight="16.5"/>
  <cols>
    <col min="1" max="1" width="12.375" style="20" customWidth="1"/>
    <col min="2" max="2" width="13.25390625" style="19" customWidth="1"/>
    <col min="3" max="3" width="12.875" style="21" customWidth="1"/>
    <col min="4" max="4" width="12.375" style="21" customWidth="1"/>
    <col min="5" max="5" width="10.00390625" style="21" customWidth="1"/>
    <col min="6" max="6" width="26.50390625" style="0" customWidth="1"/>
    <col min="7" max="7" width="16.625" style="0" customWidth="1"/>
    <col min="8" max="8" width="14.50390625" style="0" customWidth="1"/>
    <col min="9" max="9" width="63.75390625" style="26" customWidth="1"/>
  </cols>
  <sheetData>
    <row r="1" spans="6:9" ht="27.75">
      <c r="F1" s="49" t="s">
        <v>404</v>
      </c>
      <c r="G1" s="50"/>
      <c r="H1" s="50"/>
      <c r="I1" s="51"/>
    </row>
    <row r="2" spans="6:9" ht="27.75">
      <c r="F2" s="49" t="s">
        <v>403</v>
      </c>
      <c r="G2" s="50"/>
      <c r="H2" s="50"/>
      <c r="I2" s="51"/>
    </row>
    <row r="3" spans="1:9" s="9" customFormat="1" ht="21" customHeight="1">
      <c r="A3" s="236" t="s">
        <v>1086</v>
      </c>
      <c r="B3" s="236"/>
      <c r="C3" s="236"/>
      <c r="D3" s="236"/>
      <c r="E3" s="236"/>
      <c r="F3" s="236"/>
      <c r="G3" s="236"/>
      <c r="H3" s="236"/>
      <c r="I3" s="236"/>
    </row>
    <row r="4" spans="1:9" s="9" customFormat="1" ht="17.25" customHeight="1">
      <c r="A4" s="100"/>
      <c r="B4" s="24"/>
      <c r="C4" s="24"/>
      <c r="D4" s="24"/>
      <c r="E4" s="24"/>
      <c r="F4" s="24"/>
      <c r="G4" s="24"/>
      <c r="H4" s="24"/>
      <c r="I4" s="101" t="s">
        <v>1294</v>
      </c>
    </row>
    <row r="5" spans="1:9" s="9" customFormat="1" ht="17.25" customHeight="1">
      <c r="A5" s="24"/>
      <c r="B5" s="24"/>
      <c r="C5" s="24"/>
      <c r="D5" s="24"/>
      <c r="E5" s="24"/>
      <c r="F5" s="24"/>
      <c r="G5" s="24"/>
      <c r="H5" s="24"/>
      <c r="I5" s="141" t="s">
        <v>1155</v>
      </c>
    </row>
    <row r="6" spans="1:9" s="9" customFormat="1" ht="17.25" customHeight="1">
      <c r="A6" s="24"/>
      <c r="B6" s="24"/>
      <c r="C6" s="24"/>
      <c r="D6" s="24"/>
      <c r="E6" s="24"/>
      <c r="F6" s="24"/>
      <c r="G6" s="24"/>
      <c r="H6" s="24"/>
      <c r="I6" s="69" t="s">
        <v>1348</v>
      </c>
    </row>
    <row r="7" spans="1:9" s="9" customFormat="1" ht="15.75" customHeight="1">
      <c r="A7" s="238" t="s">
        <v>1566</v>
      </c>
      <c r="B7" s="239" t="s">
        <v>1567</v>
      </c>
      <c r="C7" s="237" t="s">
        <v>1568</v>
      </c>
      <c r="D7" s="237"/>
      <c r="E7" s="237" t="s">
        <v>1572</v>
      </c>
      <c r="F7" s="240" t="s">
        <v>1569</v>
      </c>
      <c r="G7" s="240" t="s">
        <v>1570</v>
      </c>
      <c r="H7" s="241" t="s">
        <v>1571</v>
      </c>
      <c r="I7" s="242" t="s">
        <v>756</v>
      </c>
    </row>
    <row r="8" spans="1:9" s="9" customFormat="1" ht="53.25" customHeight="1">
      <c r="A8" s="238"/>
      <c r="B8" s="239"/>
      <c r="C8" s="4" t="s">
        <v>1464</v>
      </c>
      <c r="D8" s="4" t="s">
        <v>59</v>
      </c>
      <c r="E8" s="237"/>
      <c r="F8" s="240"/>
      <c r="G8" s="240"/>
      <c r="H8" s="241"/>
      <c r="I8" s="242"/>
    </row>
    <row r="9" spans="1:83" s="9" customFormat="1" ht="171.75" customHeight="1">
      <c r="A9" s="1" t="s">
        <v>1192</v>
      </c>
      <c r="B9" s="1" t="s">
        <v>980</v>
      </c>
      <c r="C9" s="8">
        <v>500</v>
      </c>
      <c r="D9" s="8">
        <v>0</v>
      </c>
      <c r="E9" s="8">
        <v>500</v>
      </c>
      <c r="F9" s="1" t="s">
        <v>981</v>
      </c>
      <c r="G9" s="2" t="s">
        <v>885</v>
      </c>
      <c r="H9" s="2" t="s">
        <v>982</v>
      </c>
      <c r="I9" s="17" t="s">
        <v>983</v>
      </c>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row>
    <row r="10" spans="1:9" s="155" customFormat="1" ht="87.75" customHeight="1">
      <c r="A10" s="20"/>
      <c r="B10" s="19"/>
      <c r="C10" s="21"/>
      <c r="D10" s="21"/>
      <c r="E10" s="68" t="s">
        <v>1603</v>
      </c>
      <c r="F10" s="6"/>
      <c r="G10" s="6"/>
      <c r="H10" s="6"/>
      <c r="I10" s="68" t="s">
        <v>1602</v>
      </c>
    </row>
    <row r="11" spans="1:9" s="155" customFormat="1" ht="67.5" customHeight="1">
      <c r="A11" s="20"/>
      <c r="B11" s="19"/>
      <c r="C11" s="21"/>
      <c r="D11" s="21"/>
      <c r="E11" s="21"/>
      <c r="F11"/>
      <c r="G11"/>
      <c r="H11"/>
      <c r="I11" s="26"/>
    </row>
    <row r="12" spans="1:9" s="155" customFormat="1" ht="51" customHeight="1">
      <c r="A12" s="20"/>
      <c r="B12" s="19"/>
      <c r="C12" s="21"/>
      <c r="D12" s="21"/>
      <c r="E12" s="21"/>
      <c r="F12"/>
      <c r="G12"/>
      <c r="H12"/>
      <c r="I12" s="26"/>
    </row>
    <row r="13" spans="1:9" s="155" customFormat="1" ht="79.5" customHeight="1">
      <c r="A13" s="20"/>
      <c r="B13" s="19"/>
      <c r="C13" s="21"/>
      <c r="D13" s="21"/>
      <c r="E13" s="21"/>
      <c r="F13"/>
      <c r="G13"/>
      <c r="H13"/>
      <c r="I13" s="26"/>
    </row>
    <row r="14" spans="1:9" s="155" customFormat="1" ht="79.5" customHeight="1">
      <c r="A14" s="20"/>
      <c r="B14" s="19"/>
      <c r="C14" s="21"/>
      <c r="D14" s="21"/>
      <c r="E14" s="21"/>
      <c r="F14"/>
      <c r="G14"/>
      <c r="H14"/>
      <c r="I14" s="26"/>
    </row>
    <row r="15" spans="1:9" s="155" customFormat="1" ht="109.5" customHeight="1">
      <c r="A15" s="20"/>
      <c r="B15" s="19"/>
      <c r="C15" s="21"/>
      <c r="D15" s="21"/>
      <c r="E15" s="21"/>
      <c r="F15"/>
      <c r="G15"/>
      <c r="H15"/>
      <c r="I15" s="26"/>
    </row>
    <row r="16" spans="1:83" s="9" customFormat="1" ht="42.75" customHeight="1">
      <c r="A16" s="20"/>
      <c r="B16" s="19"/>
      <c r="C16" s="21"/>
      <c r="D16" s="21"/>
      <c r="E16" s="21"/>
      <c r="F16"/>
      <c r="G16"/>
      <c r="H16"/>
      <c r="I16" s="26"/>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row>
    <row r="17" spans="1:9" s="25" customFormat="1" ht="99.75" customHeight="1">
      <c r="A17" s="20"/>
      <c r="B17" s="19"/>
      <c r="C17" s="21"/>
      <c r="D17" s="21"/>
      <c r="E17" s="21"/>
      <c r="F17"/>
      <c r="G17"/>
      <c r="H17"/>
      <c r="I17" s="26"/>
    </row>
    <row r="18" spans="1:9" s="38" customFormat="1" ht="90.75" customHeight="1">
      <c r="A18" s="20"/>
      <c r="B18" s="19"/>
      <c r="C18" s="21"/>
      <c r="D18" s="21"/>
      <c r="E18" s="21"/>
      <c r="F18"/>
      <c r="G18"/>
      <c r="H18"/>
      <c r="I18" s="26"/>
    </row>
  </sheetData>
  <sheetProtection/>
  <mergeCells count="9">
    <mergeCell ref="A3:I3"/>
    <mergeCell ref="C7:D7"/>
    <mergeCell ref="E7:E8"/>
    <mergeCell ref="A7:A8"/>
    <mergeCell ref="B7:B8"/>
    <mergeCell ref="F7:F8"/>
    <mergeCell ref="H7:H8"/>
    <mergeCell ref="I7:I8"/>
    <mergeCell ref="G7:G8"/>
  </mergeCells>
  <printOptions horizontalCentered="1"/>
  <pageMargins left="0.15748031496062992" right="0.07874015748031496" top="0.3937007874015748" bottom="0.1968503937007874" header="0.15748031496062992" footer="0.8661417322834646"/>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sheetPr>
    <pageSetUpPr fitToPage="1"/>
  </sheetPr>
  <dimension ref="A1:IU593"/>
  <sheetViews>
    <sheetView tabSelected="1" zoomScale="60" zoomScaleNormal="60" zoomScaleSheetLayoutView="50" zoomScalePageLayoutView="0" workbookViewId="0" topLeftCell="A1">
      <pane ySplit="1" topLeftCell="A601" activePane="bottomLeft" state="frozen"/>
      <selection pane="topLeft" activeCell="A1" sqref="A1"/>
      <selection pane="bottomLeft" activeCell="G590" sqref="G590"/>
    </sheetView>
  </sheetViews>
  <sheetFormatPr defaultColWidth="9.00390625" defaultRowHeight="49.5" customHeight="1"/>
  <cols>
    <col min="1" max="1" width="12.75390625" style="207" customWidth="1"/>
    <col min="2" max="2" width="6.625" style="171" customWidth="1"/>
    <col min="3" max="3" width="15.75390625" style="172" customWidth="1"/>
    <col min="4" max="4" width="17.00390625" style="172" customWidth="1"/>
    <col min="5" max="5" width="13.00390625" style="170" customWidth="1"/>
    <col min="6" max="6" width="13.875" style="170" customWidth="1"/>
    <col min="7" max="7" width="44.00390625" style="61" customWidth="1"/>
    <col min="8" max="8" width="14.25390625" style="61" customWidth="1"/>
    <col min="9" max="9" width="17.00390625" style="61" customWidth="1"/>
    <col min="10" max="10" width="62.75390625" style="173" customWidth="1"/>
    <col min="11" max="71" width="9.00390625" style="25" customWidth="1"/>
    <col min="72" max="16384" width="9.00390625" style="11" customWidth="1"/>
  </cols>
  <sheetData>
    <row r="1" spans="1:72" s="5" customFormat="1" ht="42" customHeight="1">
      <c r="A1" s="206" t="s">
        <v>1903</v>
      </c>
      <c r="B1" s="174" t="s">
        <v>1666</v>
      </c>
      <c r="C1" s="174" t="s">
        <v>1667</v>
      </c>
      <c r="D1" s="174" t="s">
        <v>1668</v>
      </c>
      <c r="E1" s="4" t="s">
        <v>1594</v>
      </c>
      <c r="F1" s="4" t="s">
        <v>1593</v>
      </c>
      <c r="G1" s="2" t="s">
        <v>333</v>
      </c>
      <c r="H1" s="2" t="s">
        <v>334</v>
      </c>
      <c r="I1" s="1" t="s">
        <v>335</v>
      </c>
      <c r="J1" s="2" t="s">
        <v>336</v>
      </c>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53"/>
    </row>
    <row r="2" spans="1:10" ht="46.5" customHeight="1">
      <c r="A2" s="292" t="s">
        <v>1907</v>
      </c>
      <c r="B2" s="271" t="s">
        <v>1905</v>
      </c>
      <c r="C2" s="271" t="s">
        <v>1904</v>
      </c>
      <c r="D2" s="291" t="s">
        <v>1906</v>
      </c>
      <c r="E2" s="4">
        <v>0</v>
      </c>
      <c r="F2" s="4">
        <v>1000</v>
      </c>
      <c r="G2" s="1" t="s">
        <v>1350</v>
      </c>
      <c r="H2" s="2" t="s">
        <v>1176</v>
      </c>
      <c r="I2" s="1" t="s">
        <v>1351</v>
      </c>
      <c r="J2" s="18" t="s">
        <v>105</v>
      </c>
    </row>
    <row r="3" spans="1:10" ht="45.75" customHeight="1">
      <c r="A3" s="292"/>
      <c r="B3" s="271"/>
      <c r="C3" s="271"/>
      <c r="D3" s="291"/>
      <c r="E3" s="4">
        <v>0</v>
      </c>
      <c r="F3" s="4">
        <v>971</v>
      </c>
      <c r="G3" s="1" t="s">
        <v>1185</v>
      </c>
      <c r="H3" s="2" t="s">
        <v>1104</v>
      </c>
      <c r="I3" s="2" t="s">
        <v>1105</v>
      </c>
      <c r="J3" s="18" t="s">
        <v>229</v>
      </c>
    </row>
    <row r="4" spans="1:10" ht="114.75" customHeight="1">
      <c r="A4" s="292"/>
      <c r="B4" s="271"/>
      <c r="C4" s="271"/>
      <c r="D4" s="291"/>
      <c r="E4" s="4">
        <v>0</v>
      </c>
      <c r="F4" s="4">
        <v>496</v>
      </c>
      <c r="G4" s="1" t="s">
        <v>1184</v>
      </c>
      <c r="H4" s="2" t="s">
        <v>60</v>
      </c>
      <c r="I4" s="2" t="s">
        <v>61</v>
      </c>
      <c r="J4" s="18" t="s">
        <v>144</v>
      </c>
    </row>
    <row r="5" spans="1:10" ht="80.25" customHeight="1">
      <c r="A5" s="292"/>
      <c r="B5" s="271"/>
      <c r="C5" s="271"/>
      <c r="D5" s="291"/>
      <c r="E5" s="8">
        <v>0</v>
      </c>
      <c r="F5" s="8">
        <v>1000</v>
      </c>
      <c r="G5" s="1" t="s">
        <v>1183</v>
      </c>
      <c r="H5" s="2" t="s">
        <v>1011</v>
      </c>
      <c r="I5" s="2" t="s">
        <v>1012</v>
      </c>
      <c r="J5" s="17" t="s">
        <v>227</v>
      </c>
    </row>
    <row r="6" spans="1:10" ht="96.75" customHeight="1">
      <c r="A6" s="292"/>
      <c r="B6" s="271"/>
      <c r="C6" s="271"/>
      <c r="D6" s="291"/>
      <c r="E6" s="8">
        <v>0</v>
      </c>
      <c r="F6" s="8">
        <v>995</v>
      </c>
      <c r="G6" s="1" t="s">
        <v>313</v>
      </c>
      <c r="H6" s="2" t="s">
        <v>1186</v>
      </c>
      <c r="I6" s="2" t="s">
        <v>1187</v>
      </c>
      <c r="J6" s="17" t="s">
        <v>1547</v>
      </c>
    </row>
    <row r="7" spans="1:10" ht="108.75" customHeight="1">
      <c r="A7" s="292"/>
      <c r="B7" s="271"/>
      <c r="C7" s="271"/>
      <c r="D7" s="291"/>
      <c r="E7" s="8">
        <v>0</v>
      </c>
      <c r="F7" s="8">
        <v>500</v>
      </c>
      <c r="G7" s="1" t="s">
        <v>314</v>
      </c>
      <c r="H7" s="2" t="s">
        <v>1548</v>
      </c>
      <c r="I7" s="2" t="s">
        <v>1549</v>
      </c>
      <c r="J7" s="17" t="s">
        <v>1550</v>
      </c>
    </row>
    <row r="8" spans="1:10" ht="150" customHeight="1">
      <c r="A8" s="292"/>
      <c r="B8" s="271"/>
      <c r="C8" s="271"/>
      <c r="D8" s="291"/>
      <c r="E8" s="8">
        <v>0</v>
      </c>
      <c r="F8" s="8">
        <v>1000</v>
      </c>
      <c r="G8" s="1" t="s">
        <v>1551</v>
      </c>
      <c r="H8" s="2" t="s">
        <v>1552</v>
      </c>
      <c r="I8" s="2" t="s">
        <v>1553</v>
      </c>
      <c r="J8" s="17" t="s">
        <v>1416</v>
      </c>
    </row>
    <row r="9" spans="1:10" ht="106.5" customHeight="1">
      <c r="A9" s="292" t="s">
        <v>1907</v>
      </c>
      <c r="B9" s="271" t="s">
        <v>1905</v>
      </c>
      <c r="C9" s="271" t="s">
        <v>1904</v>
      </c>
      <c r="D9" s="291" t="s">
        <v>1906</v>
      </c>
      <c r="E9" s="8">
        <v>0</v>
      </c>
      <c r="F9" s="8">
        <v>491</v>
      </c>
      <c r="G9" s="1" t="s">
        <v>784</v>
      </c>
      <c r="H9" s="2" t="s">
        <v>785</v>
      </c>
      <c r="I9" s="2" t="s">
        <v>786</v>
      </c>
      <c r="J9" s="17" t="s">
        <v>787</v>
      </c>
    </row>
    <row r="10" spans="1:10" ht="90.75" customHeight="1">
      <c r="A10" s="292"/>
      <c r="B10" s="271"/>
      <c r="C10" s="271"/>
      <c r="D10" s="291"/>
      <c r="E10" s="8">
        <v>0</v>
      </c>
      <c r="F10" s="8">
        <v>700</v>
      </c>
      <c r="G10" s="1" t="s">
        <v>717</v>
      </c>
      <c r="H10" s="2" t="s">
        <v>1173</v>
      </c>
      <c r="I10" s="2" t="s">
        <v>718</v>
      </c>
      <c r="J10" s="17" t="s">
        <v>309</v>
      </c>
    </row>
    <row r="11" spans="1:10" ht="94.5" customHeight="1">
      <c r="A11" s="292"/>
      <c r="B11" s="271"/>
      <c r="C11" s="271"/>
      <c r="D11" s="291"/>
      <c r="E11" s="8">
        <v>0</v>
      </c>
      <c r="F11" s="8">
        <v>200</v>
      </c>
      <c r="G11" s="1" t="s">
        <v>1075</v>
      </c>
      <c r="H11" s="2" t="s">
        <v>1548</v>
      </c>
      <c r="I11" s="2" t="s">
        <v>1076</v>
      </c>
      <c r="J11" s="17" t="s">
        <v>1077</v>
      </c>
    </row>
    <row r="12" spans="1:10" ht="79.5" customHeight="1">
      <c r="A12" s="292"/>
      <c r="B12" s="271"/>
      <c r="C12" s="271"/>
      <c r="D12" s="291"/>
      <c r="E12" s="8">
        <v>0</v>
      </c>
      <c r="F12" s="8">
        <v>38</v>
      </c>
      <c r="G12" s="1" t="s">
        <v>752</v>
      </c>
      <c r="H12" s="2" t="s">
        <v>751</v>
      </c>
      <c r="I12" s="2" t="s">
        <v>257</v>
      </c>
      <c r="J12" s="17" t="s">
        <v>1393</v>
      </c>
    </row>
    <row r="13" spans="1:10" ht="78" customHeight="1">
      <c r="A13" s="292"/>
      <c r="B13" s="271"/>
      <c r="C13" s="271"/>
      <c r="D13" s="291"/>
      <c r="E13" s="8">
        <v>0</v>
      </c>
      <c r="F13" s="8">
        <v>1083</v>
      </c>
      <c r="G13" s="1" t="s">
        <v>255</v>
      </c>
      <c r="H13" s="2" t="s">
        <v>751</v>
      </c>
      <c r="I13" s="2" t="s">
        <v>256</v>
      </c>
      <c r="J13" s="17" t="s">
        <v>258</v>
      </c>
    </row>
    <row r="14" spans="1:10" ht="87" customHeight="1">
      <c r="A14" s="292"/>
      <c r="B14" s="271"/>
      <c r="C14" s="271"/>
      <c r="D14" s="291"/>
      <c r="E14" s="8">
        <v>0</v>
      </c>
      <c r="F14" s="8">
        <v>3443</v>
      </c>
      <c r="G14" s="1" t="s">
        <v>259</v>
      </c>
      <c r="H14" s="2" t="s">
        <v>260</v>
      </c>
      <c r="I14" s="2" t="s">
        <v>261</v>
      </c>
      <c r="J14" s="17" t="s">
        <v>262</v>
      </c>
    </row>
    <row r="15" spans="1:10" ht="117.75" customHeight="1">
      <c r="A15" s="292"/>
      <c r="B15" s="271"/>
      <c r="C15" s="271"/>
      <c r="D15" s="291"/>
      <c r="E15" s="8">
        <v>0</v>
      </c>
      <c r="F15" s="8">
        <v>2400</v>
      </c>
      <c r="G15" s="1" t="s">
        <v>801</v>
      </c>
      <c r="H15" s="2" t="s">
        <v>469</v>
      </c>
      <c r="I15" s="2" t="s">
        <v>802</v>
      </c>
      <c r="J15" s="17" t="s">
        <v>1873</v>
      </c>
    </row>
    <row r="16" spans="1:10" ht="98.25" customHeight="1">
      <c r="A16" s="292" t="s">
        <v>1907</v>
      </c>
      <c r="B16" s="271" t="s">
        <v>1905</v>
      </c>
      <c r="C16" s="271" t="s">
        <v>1904</v>
      </c>
      <c r="D16" s="291" t="s">
        <v>1906</v>
      </c>
      <c r="E16" s="8">
        <v>0</v>
      </c>
      <c r="F16" s="8">
        <v>1000</v>
      </c>
      <c r="G16" s="1" t="s">
        <v>1244</v>
      </c>
      <c r="H16" s="2" t="s">
        <v>1245</v>
      </c>
      <c r="I16" s="2" t="s">
        <v>627</v>
      </c>
      <c r="J16" s="17" t="s">
        <v>1874</v>
      </c>
    </row>
    <row r="17" spans="1:10" ht="79.5" customHeight="1">
      <c r="A17" s="292"/>
      <c r="B17" s="271"/>
      <c r="C17" s="271"/>
      <c r="D17" s="291"/>
      <c r="E17" s="8">
        <v>0</v>
      </c>
      <c r="F17" s="8">
        <v>4020</v>
      </c>
      <c r="G17" s="1" t="s">
        <v>631</v>
      </c>
      <c r="H17" s="2" t="s">
        <v>632</v>
      </c>
      <c r="I17" s="2" t="s">
        <v>633</v>
      </c>
      <c r="J17" s="17" t="s">
        <v>1875</v>
      </c>
    </row>
    <row r="18" spans="1:10" ht="106.5" customHeight="1">
      <c r="A18" s="292"/>
      <c r="B18" s="271"/>
      <c r="C18" s="271"/>
      <c r="D18" s="291"/>
      <c r="E18" s="8">
        <v>0</v>
      </c>
      <c r="F18" s="8">
        <v>1000</v>
      </c>
      <c r="G18" s="1" t="s">
        <v>1644</v>
      </c>
      <c r="H18" s="2" t="s">
        <v>1645</v>
      </c>
      <c r="I18" s="2" t="s">
        <v>1646</v>
      </c>
      <c r="J18" s="17" t="s">
        <v>1876</v>
      </c>
    </row>
    <row r="19" spans="1:10" ht="106.5" customHeight="1">
      <c r="A19" s="292"/>
      <c r="B19" s="271"/>
      <c r="C19" s="271"/>
      <c r="D19" s="291"/>
      <c r="E19" s="8">
        <v>0</v>
      </c>
      <c r="F19" s="8">
        <v>700</v>
      </c>
      <c r="G19" s="1" t="s">
        <v>845</v>
      </c>
      <c r="H19" s="2" t="s">
        <v>563</v>
      </c>
      <c r="I19" s="2" t="s">
        <v>846</v>
      </c>
      <c r="J19" s="17" t="s">
        <v>1877</v>
      </c>
    </row>
    <row r="20" spans="1:10" ht="106.5" customHeight="1">
      <c r="A20" s="292"/>
      <c r="B20" s="271"/>
      <c r="C20" s="271"/>
      <c r="D20" s="291"/>
      <c r="E20" s="8">
        <v>0</v>
      </c>
      <c r="F20" s="8">
        <v>745</v>
      </c>
      <c r="G20" s="1" t="s">
        <v>90</v>
      </c>
      <c r="H20" s="2" t="s">
        <v>91</v>
      </c>
      <c r="I20" s="2" t="s">
        <v>92</v>
      </c>
      <c r="J20" s="17" t="s">
        <v>1878</v>
      </c>
    </row>
    <row r="21" spans="1:10" ht="106.5" customHeight="1">
      <c r="A21" s="292"/>
      <c r="B21" s="271"/>
      <c r="C21" s="271"/>
      <c r="D21" s="291"/>
      <c r="E21" s="8">
        <v>854</v>
      </c>
      <c r="F21" s="8">
        <v>0</v>
      </c>
      <c r="G21" s="1" t="s">
        <v>1330</v>
      </c>
      <c r="H21" s="2" t="s">
        <v>1331</v>
      </c>
      <c r="I21" s="2" t="s">
        <v>1332</v>
      </c>
      <c r="J21" s="17" t="s">
        <v>1879</v>
      </c>
    </row>
    <row r="22" spans="1:10" ht="169.5" customHeight="1">
      <c r="A22" s="292" t="s">
        <v>1907</v>
      </c>
      <c r="B22" s="271" t="s">
        <v>1905</v>
      </c>
      <c r="C22" s="271" t="s">
        <v>1904</v>
      </c>
      <c r="D22" s="291" t="s">
        <v>1906</v>
      </c>
      <c r="E22" s="8">
        <v>2000</v>
      </c>
      <c r="F22" s="8">
        <v>0</v>
      </c>
      <c r="G22" s="1" t="s">
        <v>211</v>
      </c>
      <c r="H22" s="2" t="s">
        <v>212</v>
      </c>
      <c r="I22" s="2" t="s">
        <v>213</v>
      </c>
      <c r="J22" s="17" t="s">
        <v>158</v>
      </c>
    </row>
    <row r="23" spans="1:10" ht="162" customHeight="1">
      <c r="A23" s="292"/>
      <c r="B23" s="271"/>
      <c r="C23" s="271"/>
      <c r="D23" s="291"/>
      <c r="E23" s="8">
        <v>1000</v>
      </c>
      <c r="F23" s="8">
        <v>0</v>
      </c>
      <c r="G23" s="1" t="s">
        <v>13</v>
      </c>
      <c r="H23" s="2" t="s">
        <v>1193</v>
      </c>
      <c r="I23" s="2" t="s">
        <v>1194</v>
      </c>
      <c r="J23" s="17" t="s">
        <v>12</v>
      </c>
    </row>
    <row r="24" spans="1:10" ht="106.5" customHeight="1">
      <c r="A24" s="292"/>
      <c r="B24" s="271"/>
      <c r="C24" s="271"/>
      <c r="D24" s="291"/>
      <c r="E24" s="8">
        <v>1000</v>
      </c>
      <c r="F24" s="8">
        <v>0</v>
      </c>
      <c r="G24" s="1" t="s">
        <v>1205</v>
      </c>
      <c r="H24" s="2" t="s">
        <v>1206</v>
      </c>
      <c r="I24" s="2" t="s">
        <v>1207</v>
      </c>
      <c r="J24" s="17" t="s">
        <v>1880</v>
      </c>
    </row>
    <row r="25" spans="1:10" ht="106.5" customHeight="1">
      <c r="A25" s="292"/>
      <c r="B25" s="271"/>
      <c r="C25" s="271"/>
      <c r="D25" s="291"/>
      <c r="E25" s="8">
        <v>2400</v>
      </c>
      <c r="F25" s="8">
        <v>0</v>
      </c>
      <c r="G25" s="1" t="s">
        <v>1123</v>
      </c>
      <c r="H25" s="2" t="s">
        <v>574</v>
      </c>
      <c r="I25" s="2" t="s">
        <v>1124</v>
      </c>
      <c r="J25" s="17" t="s">
        <v>1881</v>
      </c>
    </row>
    <row r="26" spans="1:10" ht="106.5" customHeight="1">
      <c r="A26" s="292"/>
      <c r="B26" s="271"/>
      <c r="C26" s="271"/>
      <c r="D26" s="291"/>
      <c r="E26" s="8">
        <v>2716</v>
      </c>
      <c r="F26" s="8">
        <v>0</v>
      </c>
      <c r="G26" s="1" t="s">
        <v>1131</v>
      </c>
      <c r="H26" s="2" t="s">
        <v>1132</v>
      </c>
      <c r="I26" s="2" t="s">
        <v>1133</v>
      </c>
      <c r="J26" s="17" t="s">
        <v>1134</v>
      </c>
    </row>
    <row r="27" spans="1:10" ht="106.5" customHeight="1">
      <c r="A27" s="292" t="s">
        <v>1907</v>
      </c>
      <c r="B27" s="271" t="s">
        <v>1905</v>
      </c>
      <c r="C27" s="271" t="s">
        <v>1904</v>
      </c>
      <c r="D27" s="291" t="s">
        <v>1906</v>
      </c>
      <c r="E27" s="8">
        <v>1000</v>
      </c>
      <c r="F27" s="8">
        <v>0</v>
      </c>
      <c r="G27" s="1" t="s">
        <v>1442</v>
      </c>
      <c r="H27" s="2" t="s">
        <v>1443</v>
      </c>
      <c r="I27" s="2" t="s">
        <v>1444</v>
      </c>
      <c r="J27" s="17" t="s">
        <v>1445</v>
      </c>
    </row>
    <row r="28" spans="1:10" ht="117" customHeight="1">
      <c r="A28" s="292"/>
      <c r="B28" s="271"/>
      <c r="C28" s="271"/>
      <c r="D28" s="291"/>
      <c r="E28" s="8">
        <v>6660</v>
      </c>
      <c r="F28" s="8">
        <v>0</v>
      </c>
      <c r="G28" s="1" t="s">
        <v>1409</v>
      </c>
      <c r="H28" s="2" t="s">
        <v>99</v>
      </c>
      <c r="I28" s="2" t="s">
        <v>1410</v>
      </c>
      <c r="J28" s="17" t="s">
        <v>1882</v>
      </c>
    </row>
    <row r="29" spans="1:10" ht="101.25" customHeight="1">
      <c r="A29" s="292"/>
      <c r="B29" s="271"/>
      <c r="C29" s="271"/>
      <c r="D29" s="291"/>
      <c r="E29" s="8">
        <v>300</v>
      </c>
      <c r="F29" s="8">
        <v>0</v>
      </c>
      <c r="G29" s="1" t="s">
        <v>252</v>
      </c>
      <c r="H29" s="2" t="s">
        <v>168</v>
      </c>
      <c r="I29" s="2" t="s">
        <v>253</v>
      </c>
      <c r="J29" s="17" t="s">
        <v>254</v>
      </c>
    </row>
    <row r="30" spans="1:10" ht="87" customHeight="1">
      <c r="A30" s="292"/>
      <c r="B30" s="271"/>
      <c r="C30" s="271"/>
      <c r="D30" s="291"/>
      <c r="E30" s="8">
        <v>717</v>
      </c>
      <c r="F30" s="8">
        <v>0</v>
      </c>
      <c r="G30" s="1" t="s">
        <v>171</v>
      </c>
      <c r="H30" s="2" t="s">
        <v>172</v>
      </c>
      <c r="I30" s="2" t="s">
        <v>173</v>
      </c>
      <c r="J30" s="17" t="s">
        <v>320</v>
      </c>
    </row>
    <row r="31" spans="1:10" ht="84.75" customHeight="1">
      <c r="A31" s="292"/>
      <c r="B31" s="271"/>
      <c r="C31" s="271"/>
      <c r="D31" s="291"/>
      <c r="E31" s="8">
        <v>200</v>
      </c>
      <c r="F31" s="8">
        <v>0</v>
      </c>
      <c r="G31" s="1" t="s">
        <v>372</v>
      </c>
      <c r="H31" s="2" t="s">
        <v>365</v>
      </c>
      <c r="I31" s="2" t="s">
        <v>373</v>
      </c>
      <c r="J31" s="17" t="s">
        <v>1883</v>
      </c>
    </row>
    <row r="32" spans="1:10" ht="251.25" customHeight="1">
      <c r="A32" s="292" t="s">
        <v>1907</v>
      </c>
      <c r="B32" s="271" t="s">
        <v>1905</v>
      </c>
      <c r="C32" s="271" t="s">
        <v>1904</v>
      </c>
      <c r="D32" s="291" t="s">
        <v>1906</v>
      </c>
      <c r="E32" s="8">
        <v>1000</v>
      </c>
      <c r="F32" s="8">
        <v>0</v>
      </c>
      <c r="G32" s="1" t="s">
        <v>1230</v>
      </c>
      <c r="H32" s="2" t="s">
        <v>1231</v>
      </c>
      <c r="I32" s="2" t="s">
        <v>1232</v>
      </c>
      <c r="J32" s="17" t="s">
        <v>1395</v>
      </c>
    </row>
    <row r="33" spans="1:10" ht="106.5" customHeight="1">
      <c r="A33" s="292"/>
      <c r="B33" s="271"/>
      <c r="C33" s="271"/>
      <c r="D33" s="291"/>
      <c r="E33" s="8">
        <v>500</v>
      </c>
      <c r="F33" s="8">
        <v>0</v>
      </c>
      <c r="G33" s="1" t="s">
        <v>1595</v>
      </c>
      <c r="H33" s="2" t="s">
        <v>1596</v>
      </c>
      <c r="I33" s="2" t="s">
        <v>1597</v>
      </c>
      <c r="J33" s="17" t="s">
        <v>1598</v>
      </c>
    </row>
    <row r="34" spans="1:10" ht="158.25" customHeight="1">
      <c r="A34" s="292"/>
      <c r="B34" s="271"/>
      <c r="C34" s="271"/>
      <c r="D34" s="291"/>
      <c r="E34" s="8">
        <v>297</v>
      </c>
      <c r="F34" s="8">
        <v>0</v>
      </c>
      <c r="G34" s="1" t="s">
        <v>186</v>
      </c>
      <c r="H34" s="2" t="s">
        <v>1189</v>
      </c>
      <c r="I34" s="2" t="s">
        <v>1190</v>
      </c>
      <c r="J34" s="17" t="s">
        <v>1191</v>
      </c>
    </row>
    <row r="35" spans="1:10" ht="120" customHeight="1">
      <c r="A35" s="292"/>
      <c r="B35" s="271"/>
      <c r="C35" s="271"/>
      <c r="D35" s="291"/>
      <c r="E35" s="8">
        <v>500</v>
      </c>
      <c r="F35" s="8">
        <v>0</v>
      </c>
      <c r="G35" s="1" t="s">
        <v>703</v>
      </c>
      <c r="H35" s="2" t="s">
        <v>9</v>
      </c>
      <c r="I35" s="2" t="s">
        <v>704</v>
      </c>
      <c r="J35" s="17" t="s">
        <v>705</v>
      </c>
    </row>
    <row r="36" spans="1:10" ht="86.25" customHeight="1">
      <c r="A36" s="292"/>
      <c r="B36" s="271"/>
      <c r="C36" s="271"/>
      <c r="D36" s="291"/>
      <c r="E36" s="8">
        <v>500</v>
      </c>
      <c r="F36" s="8">
        <v>0</v>
      </c>
      <c r="G36" s="1" t="s">
        <v>1015</v>
      </c>
      <c r="H36" s="2" t="s">
        <v>85</v>
      </c>
      <c r="I36" s="2" t="s">
        <v>1016</v>
      </c>
      <c r="J36" s="17" t="s">
        <v>84</v>
      </c>
    </row>
    <row r="37" spans="1:10" ht="120" customHeight="1">
      <c r="A37" s="292" t="s">
        <v>1907</v>
      </c>
      <c r="B37" s="271" t="s">
        <v>1905</v>
      </c>
      <c r="C37" s="271" t="s">
        <v>1904</v>
      </c>
      <c r="D37" s="291" t="s">
        <v>1906</v>
      </c>
      <c r="E37" s="8">
        <v>46955</v>
      </c>
      <c r="F37" s="8">
        <v>0</v>
      </c>
      <c r="G37" s="1" t="s">
        <v>411</v>
      </c>
      <c r="H37" s="2" t="s">
        <v>1718</v>
      </c>
      <c r="I37" s="2" t="s">
        <v>1719</v>
      </c>
      <c r="J37" s="17" t="s">
        <v>1720</v>
      </c>
    </row>
    <row r="38" spans="1:10" ht="90" customHeight="1">
      <c r="A38" s="292"/>
      <c r="B38" s="271"/>
      <c r="C38" s="271"/>
      <c r="D38" s="291"/>
      <c r="E38" s="8">
        <v>211</v>
      </c>
      <c r="F38" s="8">
        <v>0</v>
      </c>
      <c r="G38" s="1" t="s">
        <v>28</v>
      </c>
      <c r="H38" s="2" t="s">
        <v>25</v>
      </c>
      <c r="I38" s="2" t="s">
        <v>26</v>
      </c>
      <c r="J38" s="17" t="s">
        <v>27</v>
      </c>
    </row>
    <row r="39" spans="1:10" ht="120" customHeight="1">
      <c r="A39" s="292"/>
      <c r="B39" s="271"/>
      <c r="C39" s="271"/>
      <c r="D39" s="291"/>
      <c r="E39" s="8">
        <v>500</v>
      </c>
      <c r="F39" s="8">
        <v>0</v>
      </c>
      <c r="G39" s="1" t="s">
        <v>34</v>
      </c>
      <c r="H39" s="2" t="s">
        <v>35</v>
      </c>
      <c r="I39" s="2" t="s">
        <v>36</v>
      </c>
      <c r="J39" s="17" t="s">
        <v>37</v>
      </c>
    </row>
    <row r="40" spans="1:10" ht="120" customHeight="1">
      <c r="A40" s="292"/>
      <c r="B40" s="271"/>
      <c r="C40" s="271"/>
      <c r="D40" s="291"/>
      <c r="E40" s="8">
        <v>500</v>
      </c>
      <c r="F40" s="8">
        <v>0</v>
      </c>
      <c r="G40" s="1" t="s">
        <v>1612</v>
      </c>
      <c r="H40" s="2" t="s">
        <v>1377</v>
      </c>
      <c r="I40" s="2" t="s">
        <v>1378</v>
      </c>
      <c r="J40" s="17" t="s">
        <v>1379</v>
      </c>
    </row>
    <row r="41" spans="1:10" ht="102" customHeight="1">
      <c r="A41" s="292"/>
      <c r="B41" s="271"/>
      <c r="C41" s="271"/>
      <c r="D41" s="291"/>
      <c r="E41" s="8">
        <v>500</v>
      </c>
      <c r="F41" s="8">
        <v>0</v>
      </c>
      <c r="G41" s="1" t="s">
        <v>521</v>
      </c>
      <c r="H41" s="2" t="s">
        <v>522</v>
      </c>
      <c r="I41" s="2" t="s">
        <v>523</v>
      </c>
      <c r="J41" s="17" t="s">
        <v>524</v>
      </c>
    </row>
    <row r="42" spans="1:10" ht="96.75" customHeight="1">
      <c r="A42" s="292"/>
      <c r="B42" s="271"/>
      <c r="C42" s="271"/>
      <c r="D42" s="291"/>
      <c r="E42" s="8">
        <v>770</v>
      </c>
      <c r="F42" s="8">
        <v>0</v>
      </c>
      <c r="G42" s="1" t="s">
        <v>875</v>
      </c>
      <c r="H42" s="2" t="s">
        <v>876</v>
      </c>
      <c r="I42" s="2" t="s">
        <v>877</v>
      </c>
      <c r="J42" s="17" t="s">
        <v>1388</v>
      </c>
    </row>
    <row r="43" spans="1:10" ht="111.75" customHeight="1">
      <c r="A43" s="292" t="s">
        <v>1907</v>
      </c>
      <c r="B43" s="271" t="s">
        <v>1905</v>
      </c>
      <c r="C43" s="271" t="s">
        <v>1904</v>
      </c>
      <c r="D43" s="291" t="s">
        <v>1906</v>
      </c>
      <c r="E43" s="4">
        <v>0</v>
      </c>
      <c r="F43" s="4">
        <v>1000</v>
      </c>
      <c r="G43" s="1" t="s">
        <v>775</v>
      </c>
      <c r="H43" s="2" t="s">
        <v>776</v>
      </c>
      <c r="I43" s="2" t="s">
        <v>1090</v>
      </c>
      <c r="J43" s="17" t="s">
        <v>271</v>
      </c>
    </row>
    <row r="44" spans="1:10" ht="78.75" customHeight="1">
      <c r="A44" s="292"/>
      <c r="B44" s="271"/>
      <c r="C44" s="271"/>
      <c r="D44" s="291"/>
      <c r="E44" s="4">
        <v>0</v>
      </c>
      <c r="F44" s="4">
        <v>453</v>
      </c>
      <c r="G44" s="1" t="s">
        <v>1488</v>
      </c>
      <c r="H44" s="2" t="s">
        <v>818</v>
      </c>
      <c r="I44" s="1" t="s">
        <v>1489</v>
      </c>
      <c r="J44" s="17" t="s">
        <v>1490</v>
      </c>
    </row>
    <row r="45" spans="1:10" ht="81.75" customHeight="1">
      <c r="A45" s="292"/>
      <c r="B45" s="271"/>
      <c r="C45" s="271"/>
      <c r="D45" s="291"/>
      <c r="E45" s="4">
        <v>0</v>
      </c>
      <c r="F45" s="4">
        <v>758</v>
      </c>
      <c r="G45" s="2" t="s">
        <v>47</v>
      </c>
      <c r="H45" s="2" t="s">
        <v>140</v>
      </c>
      <c r="I45" s="1" t="s">
        <v>48</v>
      </c>
      <c r="J45" s="17" t="s">
        <v>1885</v>
      </c>
    </row>
    <row r="46" spans="1:10" ht="55.5" customHeight="1">
      <c r="A46" s="292"/>
      <c r="B46" s="271"/>
      <c r="C46" s="271"/>
      <c r="D46" s="291"/>
      <c r="E46" s="4">
        <v>0</v>
      </c>
      <c r="F46" s="4">
        <v>700</v>
      </c>
      <c r="G46" s="2" t="s">
        <v>49</v>
      </c>
      <c r="H46" s="2" t="s">
        <v>50</v>
      </c>
      <c r="I46" s="1" t="s">
        <v>51</v>
      </c>
      <c r="J46" s="17" t="s">
        <v>1886</v>
      </c>
    </row>
    <row r="47" spans="1:10" ht="80.25" customHeight="1">
      <c r="A47" s="292"/>
      <c r="B47" s="271"/>
      <c r="C47" s="271"/>
      <c r="D47" s="291"/>
      <c r="E47" s="4">
        <v>0</v>
      </c>
      <c r="F47" s="4">
        <v>675</v>
      </c>
      <c r="G47" s="2" t="s">
        <v>546</v>
      </c>
      <c r="H47" s="2" t="s">
        <v>474</v>
      </c>
      <c r="I47" s="1" t="s">
        <v>927</v>
      </c>
      <c r="J47" s="17" t="s">
        <v>1884</v>
      </c>
    </row>
    <row r="48" spans="1:10" ht="95.25" customHeight="1">
      <c r="A48" s="292"/>
      <c r="B48" s="271"/>
      <c r="C48" s="271"/>
      <c r="D48" s="291"/>
      <c r="E48" s="4">
        <v>0</v>
      </c>
      <c r="F48" s="4">
        <v>1000</v>
      </c>
      <c r="G48" s="2" t="s">
        <v>856</v>
      </c>
      <c r="H48" s="1" t="s">
        <v>858</v>
      </c>
      <c r="I48" s="1" t="s">
        <v>859</v>
      </c>
      <c r="J48" s="17" t="s">
        <v>1461</v>
      </c>
    </row>
    <row r="49" spans="1:10" ht="117" customHeight="1">
      <c r="A49" s="292"/>
      <c r="B49" s="271"/>
      <c r="C49" s="271"/>
      <c r="D49" s="291"/>
      <c r="E49" s="4">
        <v>0</v>
      </c>
      <c r="F49" s="4">
        <v>700</v>
      </c>
      <c r="G49" s="2" t="s">
        <v>145</v>
      </c>
      <c r="H49" s="1" t="s">
        <v>146</v>
      </c>
      <c r="I49" s="1" t="s">
        <v>147</v>
      </c>
      <c r="J49" s="17" t="s">
        <v>1648</v>
      </c>
    </row>
    <row r="50" spans="1:10" s="25" customFormat="1" ht="81.75" customHeight="1">
      <c r="A50" s="292"/>
      <c r="B50" s="271"/>
      <c r="C50" s="271"/>
      <c r="D50" s="291"/>
      <c r="E50" s="8">
        <v>0</v>
      </c>
      <c r="F50" s="8">
        <v>2553</v>
      </c>
      <c r="G50" s="2" t="s">
        <v>1483</v>
      </c>
      <c r="H50" s="2" t="s">
        <v>1484</v>
      </c>
      <c r="I50" s="2" t="s">
        <v>1485</v>
      </c>
      <c r="J50" s="17" t="s">
        <v>1887</v>
      </c>
    </row>
    <row r="51" spans="1:10" ht="87" customHeight="1">
      <c r="A51" s="292" t="s">
        <v>1907</v>
      </c>
      <c r="B51" s="271" t="s">
        <v>1905</v>
      </c>
      <c r="C51" s="271" t="s">
        <v>1904</v>
      </c>
      <c r="D51" s="291" t="s">
        <v>1906</v>
      </c>
      <c r="E51" s="8">
        <v>0</v>
      </c>
      <c r="F51" s="8">
        <v>1000</v>
      </c>
      <c r="G51" s="2" t="s">
        <v>1418</v>
      </c>
      <c r="H51" s="2" t="s">
        <v>1419</v>
      </c>
      <c r="I51" s="2" t="s">
        <v>1420</v>
      </c>
      <c r="J51" s="17" t="s">
        <v>1421</v>
      </c>
    </row>
    <row r="52" spans="1:10" ht="114" customHeight="1">
      <c r="A52" s="292"/>
      <c r="B52" s="271"/>
      <c r="C52" s="271"/>
      <c r="D52" s="291"/>
      <c r="E52" s="8">
        <v>0</v>
      </c>
      <c r="F52" s="8">
        <v>500</v>
      </c>
      <c r="G52" s="2" t="s">
        <v>125</v>
      </c>
      <c r="H52" s="2" t="s">
        <v>126</v>
      </c>
      <c r="I52" s="2" t="s">
        <v>127</v>
      </c>
      <c r="J52" s="17" t="s">
        <v>567</v>
      </c>
    </row>
    <row r="53" spans="1:10" ht="85.5" customHeight="1">
      <c r="A53" s="292"/>
      <c r="B53" s="271"/>
      <c r="C53" s="271"/>
      <c r="D53" s="291"/>
      <c r="E53" s="8">
        <v>0</v>
      </c>
      <c r="F53" s="8">
        <v>1000</v>
      </c>
      <c r="G53" s="2" t="s">
        <v>1428</v>
      </c>
      <c r="H53" s="2" t="s">
        <v>65</v>
      </c>
      <c r="I53" s="2" t="s">
        <v>1429</v>
      </c>
      <c r="J53" s="17" t="s">
        <v>1888</v>
      </c>
    </row>
    <row r="54" spans="1:10" ht="84" customHeight="1">
      <c r="A54" s="292"/>
      <c r="B54" s="271"/>
      <c r="C54" s="271"/>
      <c r="D54" s="291"/>
      <c r="E54" s="8">
        <v>0</v>
      </c>
      <c r="F54" s="8">
        <v>700</v>
      </c>
      <c r="G54" s="2" t="s">
        <v>39</v>
      </c>
      <c r="H54" s="2" t="s">
        <v>1263</v>
      </c>
      <c r="I54" s="2" t="s">
        <v>1264</v>
      </c>
      <c r="J54" s="17" t="s">
        <v>1889</v>
      </c>
    </row>
    <row r="55" spans="1:10" ht="120" customHeight="1">
      <c r="A55" s="292"/>
      <c r="B55" s="271"/>
      <c r="C55" s="271"/>
      <c r="D55" s="291"/>
      <c r="E55" s="8">
        <v>0</v>
      </c>
      <c r="F55" s="8">
        <v>700</v>
      </c>
      <c r="G55" s="2" t="s">
        <v>73</v>
      </c>
      <c r="H55" s="2" t="s">
        <v>74</v>
      </c>
      <c r="I55" s="2" t="s">
        <v>75</v>
      </c>
      <c r="J55" s="17" t="s">
        <v>1890</v>
      </c>
    </row>
    <row r="56" spans="1:10" ht="106.5" customHeight="1">
      <c r="A56" s="292"/>
      <c r="B56" s="271"/>
      <c r="C56" s="271"/>
      <c r="D56" s="291"/>
      <c r="E56" s="8">
        <v>700</v>
      </c>
      <c r="F56" s="8">
        <v>0</v>
      </c>
      <c r="G56" s="2" t="s">
        <v>1119</v>
      </c>
      <c r="H56" s="2" t="s">
        <v>1327</v>
      </c>
      <c r="I56" s="2" t="s">
        <v>1328</v>
      </c>
      <c r="J56" s="17" t="s">
        <v>1329</v>
      </c>
    </row>
    <row r="57" spans="1:10" ht="75.75" customHeight="1">
      <c r="A57" s="292"/>
      <c r="B57" s="271"/>
      <c r="C57" s="271"/>
      <c r="D57" s="291"/>
      <c r="E57" s="8">
        <v>0</v>
      </c>
      <c r="F57" s="8">
        <v>1000</v>
      </c>
      <c r="G57" s="2" t="s">
        <v>1120</v>
      </c>
      <c r="H57" s="2" t="s">
        <v>1121</v>
      </c>
      <c r="I57" s="2" t="s">
        <v>979</v>
      </c>
      <c r="J57" s="17" t="s">
        <v>201</v>
      </c>
    </row>
    <row r="58" spans="1:10" ht="129" customHeight="1">
      <c r="A58" s="292" t="s">
        <v>1907</v>
      </c>
      <c r="B58" s="271" t="s">
        <v>1905</v>
      </c>
      <c r="C58" s="271" t="s">
        <v>1904</v>
      </c>
      <c r="D58" s="291" t="s">
        <v>1906</v>
      </c>
      <c r="E58" s="8">
        <v>0</v>
      </c>
      <c r="F58" s="8">
        <v>1000</v>
      </c>
      <c r="G58" s="2" t="s">
        <v>197</v>
      </c>
      <c r="H58" s="2" t="s">
        <v>198</v>
      </c>
      <c r="I58" s="2" t="s">
        <v>199</v>
      </c>
      <c r="J58" s="17" t="s">
        <v>200</v>
      </c>
    </row>
    <row r="59" spans="1:10" ht="132" customHeight="1">
      <c r="A59" s="292"/>
      <c r="B59" s="271"/>
      <c r="C59" s="271"/>
      <c r="D59" s="291"/>
      <c r="E59" s="8">
        <v>500</v>
      </c>
      <c r="F59" s="8">
        <v>0</v>
      </c>
      <c r="G59" s="2" t="s">
        <v>202</v>
      </c>
      <c r="H59" s="2" t="s">
        <v>203</v>
      </c>
      <c r="I59" s="2" t="s">
        <v>204</v>
      </c>
      <c r="J59" s="17" t="s">
        <v>1891</v>
      </c>
    </row>
    <row r="60" spans="1:10" ht="104.25" customHeight="1">
      <c r="A60" s="292"/>
      <c r="B60" s="271"/>
      <c r="C60" s="271"/>
      <c r="D60" s="291"/>
      <c r="E60" s="8">
        <v>421</v>
      </c>
      <c r="F60" s="8">
        <v>0</v>
      </c>
      <c r="G60" s="2" t="s">
        <v>205</v>
      </c>
      <c r="H60" s="2" t="s">
        <v>206</v>
      </c>
      <c r="I60" s="2" t="s">
        <v>207</v>
      </c>
      <c r="J60" s="17" t="s">
        <v>1892</v>
      </c>
    </row>
    <row r="61" spans="1:10" ht="67.5" customHeight="1">
      <c r="A61" s="292"/>
      <c r="B61" s="271"/>
      <c r="C61" s="271"/>
      <c r="D61" s="291"/>
      <c r="E61" s="8">
        <v>500</v>
      </c>
      <c r="F61" s="8">
        <v>0</v>
      </c>
      <c r="G61" s="2" t="s">
        <v>165</v>
      </c>
      <c r="H61" s="2" t="s">
        <v>50</v>
      </c>
      <c r="I61" s="2" t="s">
        <v>166</v>
      </c>
      <c r="J61" s="17" t="s">
        <v>1893</v>
      </c>
    </row>
    <row r="62" spans="1:10" ht="57.75" customHeight="1">
      <c r="A62" s="292"/>
      <c r="B62" s="271"/>
      <c r="C62" s="271"/>
      <c r="D62" s="291"/>
      <c r="E62" s="8">
        <v>2900</v>
      </c>
      <c r="F62" s="8">
        <v>0</v>
      </c>
      <c r="G62" s="2" t="s">
        <v>167</v>
      </c>
      <c r="H62" s="2" t="s">
        <v>168</v>
      </c>
      <c r="I62" s="2" t="s">
        <v>169</v>
      </c>
      <c r="J62" s="17" t="s">
        <v>170</v>
      </c>
    </row>
    <row r="63" spans="1:10" ht="93.75" customHeight="1">
      <c r="A63" s="292"/>
      <c r="B63" s="271"/>
      <c r="C63" s="271"/>
      <c r="D63" s="291"/>
      <c r="E63" s="8">
        <v>810</v>
      </c>
      <c r="F63" s="8">
        <v>0</v>
      </c>
      <c r="G63" s="2" t="s">
        <v>1198</v>
      </c>
      <c r="H63" s="2" t="s">
        <v>1199</v>
      </c>
      <c r="I63" s="2" t="s">
        <v>1200</v>
      </c>
      <c r="J63" s="17" t="s">
        <v>1201</v>
      </c>
    </row>
    <row r="64" spans="1:10" ht="119.25" customHeight="1">
      <c r="A64" s="292"/>
      <c r="B64" s="271"/>
      <c r="C64" s="271"/>
      <c r="D64" s="291"/>
      <c r="E64" s="8">
        <v>0</v>
      </c>
      <c r="F64" s="8">
        <v>12</v>
      </c>
      <c r="G64" s="2" t="s">
        <v>1295</v>
      </c>
      <c r="H64" s="2" t="s">
        <v>1208</v>
      </c>
      <c r="I64" s="2" t="s">
        <v>1209</v>
      </c>
      <c r="J64" s="17" t="s">
        <v>1894</v>
      </c>
    </row>
    <row r="65" spans="1:10" ht="186" customHeight="1">
      <c r="A65" s="292" t="s">
        <v>1907</v>
      </c>
      <c r="B65" s="271" t="s">
        <v>1905</v>
      </c>
      <c r="C65" s="271" t="s">
        <v>1904</v>
      </c>
      <c r="D65" s="291" t="s">
        <v>1906</v>
      </c>
      <c r="E65" s="8">
        <v>480</v>
      </c>
      <c r="F65" s="8">
        <v>0</v>
      </c>
      <c r="G65" s="2" t="s">
        <v>178</v>
      </c>
      <c r="H65" s="2" t="s">
        <v>126</v>
      </c>
      <c r="I65" s="2" t="s">
        <v>447</v>
      </c>
      <c r="J65" s="17" t="s">
        <v>1895</v>
      </c>
    </row>
    <row r="66" spans="1:10" ht="93.75" customHeight="1">
      <c r="A66" s="292"/>
      <c r="B66" s="271"/>
      <c r="C66" s="271"/>
      <c r="D66" s="291"/>
      <c r="E66" s="8">
        <v>2837</v>
      </c>
      <c r="F66" s="8">
        <v>0</v>
      </c>
      <c r="G66" s="2" t="s">
        <v>1125</v>
      </c>
      <c r="H66" s="2" t="s">
        <v>1126</v>
      </c>
      <c r="I66" s="2" t="s">
        <v>1127</v>
      </c>
      <c r="J66" s="17" t="s">
        <v>10</v>
      </c>
    </row>
    <row r="67" spans="1:10" ht="93.75" customHeight="1">
      <c r="A67" s="292"/>
      <c r="B67" s="271"/>
      <c r="C67" s="271"/>
      <c r="D67" s="291"/>
      <c r="E67" s="8">
        <v>1600</v>
      </c>
      <c r="F67" s="8">
        <v>0</v>
      </c>
      <c r="G67" s="2" t="s">
        <v>690</v>
      </c>
      <c r="H67" s="2" t="s">
        <v>17</v>
      </c>
      <c r="I67" s="2" t="s">
        <v>691</v>
      </c>
      <c r="J67" s="17" t="s">
        <v>692</v>
      </c>
    </row>
    <row r="68" spans="1:10" ht="127.5" customHeight="1">
      <c r="A68" s="292"/>
      <c r="B68" s="271"/>
      <c r="C68" s="271"/>
      <c r="D68" s="291"/>
      <c r="E68" s="8">
        <v>996</v>
      </c>
      <c r="F68" s="8">
        <v>0</v>
      </c>
      <c r="G68" s="2" t="s">
        <v>184</v>
      </c>
      <c r="H68" s="2" t="s">
        <v>141</v>
      </c>
      <c r="I68" s="2" t="s">
        <v>142</v>
      </c>
      <c r="J68" s="17" t="s">
        <v>143</v>
      </c>
    </row>
    <row r="69" spans="1:10" ht="68.25" customHeight="1">
      <c r="A69" s="292"/>
      <c r="B69" s="271"/>
      <c r="C69" s="271"/>
      <c r="D69" s="291"/>
      <c r="E69" s="8">
        <v>499</v>
      </c>
      <c r="F69" s="8">
        <v>0</v>
      </c>
      <c r="G69" s="2" t="s">
        <v>294</v>
      </c>
      <c r="H69" s="2" t="s">
        <v>50</v>
      </c>
      <c r="I69" s="2" t="s">
        <v>293</v>
      </c>
      <c r="J69" s="17" t="s">
        <v>825</v>
      </c>
    </row>
    <row r="70" spans="1:10" ht="219" customHeight="1">
      <c r="A70" s="292" t="s">
        <v>1907</v>
      </c>
      <c r="B70" s="271" t="s">
        <v>1905</v>
      </c>
      <c r="C70" s="271" t="s">
        <v>1904</v>
      </c>
      <c r="D70" s="291" t="s">
        <v>1906</v>
      </c>
      <c r="E70" s="8">
        <v>1600</v>
      </c>
      <c r="F70" s="8">
        <v>0</v>
      </c>
      <c r="G70" s="2" t="s">
        <v>1665</v>
      </c>
      <c r="H70" s="2" t="s">
        <v>1166</v>
      </c>
      <c r="I70" s="2" t="s">
        <v>487</v>
      </c>
      <c r="J70" s="17" t="s">
        <v>1896</v>
      </c>
    </row>
    <row r="71" spans="1:10" ht="135" customHeight="1">
      <c r="A71" s="292"/>
      <c r="B71" s="271"/>
      <c r="C71" s="271"/>
      <c r="D71" s="291"/>
      <c r="E71" s="8">
        <v>5423</v>
      </c>
      <c r="F71" s="8">
        <v>0</v>
      </c>
      <c r="G71" s="2" t="s">
        <v>1627</v>
      </c>
      <c r="H71" s="2" t="s">
        <v>156</v>
      </c>
      <c r="I71" s="2" t="s">
        <v>157</v>
      </c>
      <c r="J71" s="17" t="s">
        <v>1897</v>
      </c>
    </row>
    <row r="72" spans="1:10" ht="89.25" customHeight="1">
      <c r="A72" s="292"/>
      <c r="B72" s="271"/>
      <c r="C72" s="271"/>
      <c r="D72" s="291"/>
      <c r="E72" s="8">
        <v>1865</v>
      </c>
      <c r="F72" s="8">
        <v>0</v>
      </c>
      <c r="G72" s="2" t="s">
        <v>414</v>
      </c>
      <c r="H72" s="2" t="s">
        <v>415</v>
      </c>
      <c r="I72" s="2" t="s">
        <v>416</v>
      </c>
      <c r="J72" s="17" t="s">
        <v>1898</v>
      </c>
    </row>
    <row r="73" spans="1:10" ht="117.75" customHeight="1">
      <c r="A73" s="292"/>
      <c r="B73" s="271"/>
      <c r="C73" s="271"/>
      <c r="D73" s="291"/>
      <c r="E73" s="8">
        <v>200</v>
      </c>
      <c r="F73" s="8">
        <v>0</v>
      </c>
      <c r="G73" s="1" t="s">
        <v>878</v>
      </c>
      <c r="H73" s="1" t="s">
        <v>140</v>
      </c>
      <c r="I73" s="1" t="s">
        <v>879</v>
      </c>
      <c r="J73" s="18" t="s">
        <v>880</v>
      </c>
    </row>
    <row r="74" spans="1:10" ht="91.5" customHeight="1">
      <c r="A74" s="292"/>
      <c r="B74" s="271"/>
      <c r="C74" s="271"/>
      <c r="D74" s="291"/>
      <c r="E74" s="8">
        <v>2548</v>
      </c>
      <c r="F74" s="8">
        <v>0</v>
      </c>
      <c r="G74" s="1" t="s">
        <v>579</v>
      </c>
      <c r="H74" s="1" t="s">
        <v>965</v>
      </c>
      <c r="I74" s="1" t="s">
        <v>966</v>
      </c>
      <c r="J74" s="18" t="s">
        <v>967</v>
      </c>
    </row>
    <row r="75" spans="1:10" ht="88.5" customHeight="1">
      <c r="A75" s="292" t="s">
        <v>1907</v>
      </c>
      <c r="B75" s="271" t="s">
        <v>1905</v>
      </c>
      <c r="C75" s="271" t="s">
        <v>1904</v>
      </c>
      <c r="D75" s="291" t="s">
        <v>1906</v>
      </c>
      <c r="E75" s="8">
        <v>500</v>
      </c>
      <c r="F75" s="8">
        <v>0</v>
      </c>
      <c r="G75" s="1" t="s">
        <v>968</v>
      </c>
      <c r="H75" s="1" t="s">
        <v>969</v>
      </c>
      <c r="I75" s="1" t="s">
        <v>970</v>
      </c>
      <c r="J75" s="18" t="s">
        <v>971</v>
      </c>
    </row>
    <row r="76" spans="1:10" s="6" customFormat="1" ht="137.25" customHeight="1">
      <c r="A76" s="292"/>
      <c r="B76" s="271"/>
      <c r="C76" s="271"/>
      <c r="D76" s="291"/>
      <c r="E76" s="4">
        <v>0</v>
      </c>
      <c r="F76" s="4">
        <v>700</v>
      </c>
      <c r="G76" s="1" t="s">
        <v>1106</v>
      </c>
      <c r="H76" s="2" t="s">
        <v>696</v>
      </c>
      <c r="I76" s="1" t="s">
        <v>1107</v>
      </c>
      <c r="J76" s="17" t="s">
        <v>1108</v>
      </c>
    </row>
    <row r="77" spans="1:10" s="6" customFormat="1" ht="88.5" customHeight="1">
      <c r="A77" s="292"/>
      <c r="B77" s="271"/>
      <c r="C77" s="271"/>
      <c r="D77" s="291"/>
      <c r="E77" s="4">
        <v>0</v>
      </c>
      <c r="F77" s="4">
        <v>716</v>
      </c>
      <c r="G77" s="1" t="s">
        <v>1110</v>
      </c>
      <c r="H77" s="2" t="s">
        <v>1111</v>
      </c>
      <c r="I77" s="1" t="s">
        <v>1112</v>
      </c>
      <c r="J77" s="17" t="s">
        <v>1113</v>
      </c>
    </row>
    <row r="78" spans="1:10" s="6" customFormat="1" ht="214.5" customHeight="1">
      <c r="A78" s="292"/>
      <c r="B78" s="271"/>
      <c r="C78" s="271"/>
      <c r="D78" s="291"/>
      <c r="E78" s="4">
        <v>0</v>
      </c>
      <c r="F78" s="4">
        <v>1000</v>
      </c>
      <c r="G78" s="1" t="s">
        <v>1109</v>
      </c>
      <c r="H78" s="2" t="s">
        <v>857</v>
      </c>
      <c r="I78" s="1" t="s">
        <v>1114</v>
      </c>
      <c r="J78" s="17" t="s">
        <v>219</v>
      </c>
    </row>
    <row r="79" spans="1:10" s="6" customFormat="1" ht="120.75" customHeight="1">
      <c r="A79" s="292"/>
      <c r="B79" s="271"/>
      <c r="C79" s="271"/>
      <c r="D79" s="291"/>
      <c r="E79" s="4">
        <v>0</v>
      </c>
      <c r="F79" s="4">
        <v>717</v>
      </c>
      <c r="G79" s="1" t="s">
        <v>282</v>
      </c>
      <c r="H79" s="2" t="s">
        <v>283</v>
      </c>
      <c r="I79" s="1" t="s">
        <v>284</v>
      </c>
      <c r="J79" s="17" t="s">
        <v>226</v>
      </c>
    </row>
    <row r="80" spans="1:10" ht="130.5" customHeight="1">
      <c r="A80" s="292" t="s">
        <v>1907</v>
      </c>
      <c r="B80" s="271" t="s">
        <v>1905</v>
      </c>
      <c r="C80" s="271" t="s">
        <v>1904</v>
      </c>
      <c r="D80" s="291" t="s">
        <v>1906</v>
      </c>
      <c r="E80" s="4">
        <v>0</v>
      </c>
      <c r="F80" s="4">
        <v>3200</v>
      </c>
      <c r="G80" s="1" t="s">
        <v>1480</v>
      </c>
      <c r="H80" s="2" t="s">
        <v>1481</v>
      </c>
      <c r="I80" s="1" t="s">
        <v>1482</v>
      </c>
      <c r="J80" s="17" t="s">
        <v>1899</v>
      </c>
    </row>
    <row r="81" spans="1:10" ht="116.25" customHeight="1">
      <c r="A81" s="292"/>
      <c r="B81" s="271"/>
      <c r="C81" s="271"/>
      <c r="D81" s="291"/>
      <c r="E81" s="8">
        <v>0</v>
      </c>
      <c r="F81" s="8">
        <v>918</v>
      </c>
      <c r="G81" s="1" t="s">
        <v>1149</v>
      </c>
      <c r="H81" s="1" t="s">
        <v>1150</v>
      </c>
      <c r="I81" s="2" t="s">
        <v>1151</v>
      </c>
      <c r="J81" s="17" t="s">
        <v>1152</v>
      </c>
    </row>
    <row r="82" spans="1:10" ht="180.75" customHeight="1">
      <c r="A82" s="292"/>
      <c r="B82" s="271"/>
      <c r="C82" s="271"/>
      <c r="D82" s="291"/>
      <c r="E82" s="8">
        <v>0</v>
      </c>
      <c r="F82" s="8">
        <v>200</v>
      </c>
      <c r="G82" s="1" t="s">
        <v>52</v>
      </c>
      <c r="H82" s="1" t="s">
        <v>417</v>
      </c>
      <c r="I82" s="2" t="s">
        <v>53</v>
      </c>
      <c r="J82" s="17" t="s">
        <v>54</v>
      </c>
    </row>
    <row r="83" spans="1:10" ht="119.25" customHeight="1">
      <c r="A83" s="292"/>
      <c r="B83" s="271"/>
      <c r="C83" s="271"/>
      <c r="D83" s="291"/>
      <c r="E83" s="8">
        <v>0</v>
      </c>
      <c r="F83" s="8">
        <v>200</v>
      </c>
      <c r="G83" s="1" t="s">
        <v>1219</v>
      </c>
      <c r="H83" s="1" t="s">
        <v>1220</v>
      </c>
      <c r="I83" s="2" t="s">
        <v>1221</v>
      </c>
      <c r="J83" s="17" t="s">
        <v>1721</v>
      </c>
    </row>
    <row r="84" spans="1:10" ht="80.25" customHeight="1">
      <c r="A84" s="292"/>
      <c r="B84" s="271"/>
      <c r="C84" s="271"/>
      <c r="D84" s="291"/>
      <c r="E84" s="8">
        <v>0</v>
      </c>
      <c r="F84" s="8">
        <v>547</v>
      </c>
      <c r="G84" s="1" t="s">
        <v>708</v>
      </c>
      <c r="H84" s="1" t="s">
        <v>696</v>
      </c>
      <c r="I84" s="2" t="s">
        <v>715</v>
      </c>
      <c r="J84" s="17" t="s">
        <v>1670</v>
      </c>
    </row>
    <row r="85" spans="1:10" ht="135" customHeight="1">
      <c r="A85" s="292" t="s">
        <v>1907</v>
      </c>
      <c r="B85" s="271" t="s">
        <v>1905</v>
      </c>
      <c r="C85" s="271" t="s">
        <v>1904</v>
      </c>
      <c r="D85" s="291" t="s">
        <v>1906</v>
      </c>
      <c r="E85" s="8">
        <v>0</v>
      </c>
      <c r="F85" s="8">
        <v>200</v>
      </c>
      <c r="G85" s="1" t="s">
        <v>847</v>
      </c>
      <c r="H85" s="1" t="s">
        <v>696</v>
      </c>
      <c r="I85" s="2" t="s">
        <v>848</v>
      </c>
      <c r="J85" s="17" t="s">
        <v>1722</v>
      </c>
    </row>
    <row r="86" spans="1:10" ht="95.25" customHeight="1">
      <c r="A86" s="292"/>
      <c r="B86" s="271"/>
      <c r="C86" s="271"/>
      <c r="D86" s="291"/>
      <c r="E86" s="8">
        <v>0</v>
      </c>
      <c r="F86" s="8">
        <v>937</v>
      </c>
      <c r="G86" s="1" t="s">
        <v>1312</v>
      </c>
      <c r="H86" s="1" t="s">
        <v>99</v>
      </c>
      <c r="I86" s="2" t="s">
        <v>1313</v>
      </c>
      <c r="J86" s="17" t="s">
        <v>1314</v>
      </c>
    </row>
    <row r="87" spans="1:10" ht="176.25" customHeight="1">
      <c r="A87" s="292"/>
      <c r="B87" s="271"/>
      <c r="C87" s="271"/>
      <c r="D87" s="291"/>
      <c r="E87" s="8">
        <v>0</v>
      </c>
      <c r="F87" s="8">
        <v>500</v>
      </c>
      <c r="G87" s="1" t="s">
        <v>868</v>
      </c>
      <c r="H87" s="1" t="s">
        <v>869</v>
      </c>
      <c r="I87" s="2" t="s">
        <v>870</v>
      </c>
      <c r="J87" s="17" t="s">
        <v>329</v>
      </c>
    </row>
    <row r="88" spans="1:10" ht="113.25" customHeight="1">
      <c r="A88" s="292"/>
      <c r="B88" s="271"/>
      <c r="C88" s="271"/>
      <c r="D88" s="291"/>
      <c r="E88" s="8">
        <v>0</v>
      </c>
      <c r="F88" s="8">
        <v>983</v>
      </c>
      <c r="G88" s="1" t="s">
        <v>616</v>
      </c>
      <c r="H88" s="1" t="s">
        <v>605</v>
      </c>
      <c r="I88" s="2" t="s">
        <v>606</v>
      </c>
      <c r="J88" s="17" t="s">
        <v>607</v>
      </c>
    </row>
    <row r="89" spans="1:10" ht="121.5" customHeight="1">
      <c r="A89" s="292"/>
      <c r="B89" s="271"/>
      <c r="C89" s="271"/>
      <c r="D89" s="291"/>
      <c r="E89" s="8">
        <v>0</v>
      </c>
      <c r="F89" s="8">
        <v>1000</v>
      </c>
      <c r="G89" s="1" t="s">
        <v>1138</v>
      </c>
      <c r="H89" s="1" t="s">
        <v>632</v>
      </c>
      <c r="I89" s="2" t="s">
        <v>1136</v>
      </c>
      <c r="J89" s="17" t="s">
        <v>1137</v>
      </c>
    </row>
    <row r="90" spans="1:10" ht="117" customHeight="1">
      <c r="A90" s="292" t="s">
        <v>1907</v>
      </c>
      <c r="B90" s="271" t="s">
        <v>1905</v>
      </c>
      <c r="C90" s="271" t="s">
        <v>1904</v>
      </c>
      <c r="D90" s="291" t="s">
        <v>1906</v>
      </c>
      <c r="E90" s="8">
        <v>200</v>
      </c>
      <c r="F90" s="8">
        <v>0</v>
      </c>
      <c r="G90" s="1" t="s">
        <v>208</v>
      </c>
      <c r="H90" s="1" t="s">
        <v>140</v>
      </c>
      <c r="I90" s="2" t="s">
        <v>209</v>
      </c>
      <c r="J90" s="17" t="s">
        <v>210</v>
      </c>
    </row>
    <row r="91" spans="1:10" ht="102" customHeight="1">
      <c r="A91" s="292"/>
      <c r="B91" s="271"/>
      <c r="C91" s="271"/>
      <c r="D91" s="291"/>
      <c r="E91" s="8">
        <v>1000</v>
      </c>
      <c r="F91" s="8">
        <v>0</v>
      </c>
      <c r="G91" s="1" t="s">
        <v>1360</v>
      </c>
      <c r="H91" s="1" t="s">
        <v>1361</v>
      </c>
      <c r="I91" s="2" t="s">
        <v>1362</v>
      </c>
      <c r="J91" s="17" t="s">
        <v>1363</v>
      </c>
    </row>
    <row r="92" spans="1:10" ht="89.25" customHeight="1">
      <c r="A92" s="292"/>
      <c r="B92" s="271"/>
      <c r="C92" s="271"/>
      <c r="D92" s="291"/>
      <c r="E92" s="8">
        <v>200</v>
      </c>
      <c r="F92" s="8">
        <v>0</v>
      </c>
      <c r="G92" s="1" t="s">
        <v>560</v>
      </c>
      <c r="H92" s="1" t="s">
        <v>1474</v>
      </c>
      <c r="I92" s="2" t="s">
        <v>1476</v>
      </c>
      <c r="J92" s="17" t="s">
        <v>1475</v>
      </c>
    </row>
    <row r="93" spans="1:10" ht="135" customHeight="1">
      <c r="A93" s="292"/>
      <c r="B93" s="271"/>
      <c r="C93" s="271"/>
      <c r="D93" s="291"/>
      <c r="E93" s="8">
        <v>3200</v>
      </c>
      <c r="F93" s="8">
        <v>0</v>
      </c>
      <c r="G93" s="1" t="s">
        <v>1599</v>
      </c>
      <c r="H93" s="1" t="s">
        <v>1600</v>
      </c>
      <c r="I93" s="2" t="s">
        <v>1601</v>
      </c>
      <c r="J93" s="17" t="s">
        <v>451</v>
      </c>
    </row>
    <row r="94" spans="1:10" ht="89.25" customHeight="1">
      <c r="A94" s="292"/>
      <c r="B94" s="271"/>
      <c r="C94" s="271"/>
      <c r="D94" s="291"/>
      <c r="E94" s="8">
        <v>200</v>
      </c>
      <c r="F94" s="8">
        <v>0</v>
      </c>
      <c r="G94" s="1" t="s">
        <v>448</v>
      </c>
      <c r="H94" s="1" t="s">
        <v>449</v>
      </c>
      <c r="I94" s="2" t="s">
        <v>450</v>
      </c>
      <c r="J94" s="17" t="s">
        <v>1154</v>
      </c>
    </row>
    <row r="95" spans="1:10" s="6" customFormat="1" ht="52.5" customHeight="1">
      <c r="A95" s="292"/>
      <c r="B95" s="271"/>
      <c r="C95" s="271"/>
      <c r="D95" s="291"/>
      <c r="E95" s="8">
        <v>200</v>
      </c>
      <c r="F95" s="8">
        <v>0</v>
      </c>
      <c r="G95" s="1" t="s">
        <v>431</v>
      </c>
      <c r="H95" s="1" t="s">
        <v>50</v>
      </c>
      <c r="I95" s="2" t="s">
        <v>432</v>
      </c>
      <c r="J95" s="17" t="s">
        <v>433</v>
      </c>
    </row>
    <row r="96" spans="1:10" s="6" customFormat="1" ht="100.5" customHeight="1">
      <c r="A96" s="292"/>
      <c r="B96" s="271"/>
      <c r="C96" s="271"/>
      <c r="D96" s="291"/>
      <c r="E96" s="8">
        <v>500</v>
      </c>
      <c r="F96" s="8">
        <v>0</v>
      </c>
      <c r="G96" s="1" t="s">
        <v>972</v>
      </c>
      <c r="H96" s="1" t="s">
        <v>587</v>
      </c>
      <c r="I96" s="2" t="s">
        <v>973</v>
      </c>
      <c r="J96" s="17" t="s">
        <v>572</v>
      </c>
    </row>
    <row r="97" spans="1:72" s="23" customFormat="1" ht="95.25" customHeight="1">
      <c r="A97" s="292" t="s">
        <v>1907</v>
      </c>
      <c r="B97" s="271" t="s">
        <v>1905</v>
      </c>
      <c r="C97" s="271" t="s">
        <v>1904</v>
      </c>
      <c r="D97" s="291" t="s">
        <v>1906</v>
      </c>
      <c r="E97" s="4">
        <v>0</v>
      </c>
      <c r="F97" s="4">
        <v>1000</v>
      </c>
      <c r="G97" s="1" t="s">
        <v>1147</v>
      </c>
      <c r="H97" s="2" t="s">
        <v>126</v>
      </c>
      <c r="I97" s="2" t="s">
        <v>1148</v>
      </c>
      <c r="J97" s="17" t="s">
        <v>318</v>
      </c>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74"/>
    </row>
    <row r="98" spans="1:10" s="25" customFormat="1" ht="95.25" customHeight="1">
      <c r="A98" s="292"/>
      <c r="B98" s="271"/>
      <c r="C98" s="271"/>
      <c r="D98" s="291"/>
      <c r="E98" s="4">
        <v>0</v>
      </c>
      <c r="F98" s="4">
        <v>707</v>
      </c>
      <c r="G98" s="1" t="s">
        <v>543</v>
      </c>
      <c r="H98" s="1" t="s">
        <v>676</v>
      </c>
      <c r="I98" s="1" t="s">
        <v>677</v>
      </c>
      <c r="J98" s="18" t="s">
        <v>678</v>
      </c>
    </row>
    <row r="99" spans="1:10" s="25" customFormat="1" ht="81.75" customHeight="1">
      <c r="A99" s="292"/>
      <c r="B99" s="271"/>
      <c r="C99" s="271"/>
      <c r="D99" s="291"/>
      <c r="E99" s="4">
        <v>0</v>
      </c>
      <c r="F99" s="4">
        <v>867</v>
      </c>
      <c r="G99" s="1" t="s">
        <v>1365</v>
      </c>
      <c r="H99" s="1" t="s">
        <v>1366</v>
      </c>
      <c r="I99" s="1" t="s">
        <v>1367</v>
      </c>
      <c r="J99" s="18" t="s">
        <v>315</v>
      </c>
    </row>
    <row r="100" spans="1:10" s="25" customFormat="1" ht="107.25" customHeight="1">
      <c r="A100" s="292"/>
      <c r="B100" s="271"/>
      <c r="C100" s="271"/>
      <c r="D100" s="291"/>
      <c r="E100" s="4">
        <v>0</v>
      </c>
      <c r="F100" s="4">
        <v>700</v>
      </c>
      <c r="G100" s="1" t="s">
        <v>289</v>
      </c>
      <c r="H100" s="1" t="s">
        <v>290</v>
      </c>
      <c r="I100" s="1" t="s">
        <v>291</v>
      </c>
      <c r="J100" s="18" t="s">
        <v>292</v>
      </c>
    </row>
    <row r="101" spans="1:10" s="25" customFormat="1" ht="93.75" customHeight="1">
      <c r="A101" s="292"/>
      <c r="B101" s="271"/>
      <c r="C101" s="271"/>
      <c r="D101" s="291"/>
      <c r="E101" s="4">
        <v>0</v>
      </c>
      <c r="F101" s="4">
        <v>1000</v>
      </c>
      <c r="G101" s="1" t="s">
        <v>933</v>
      </c>
      <c r="H101" s="1" t="s">
        <v>934</v>
      </c>
      <c r="I101" s="1" t="s">
        <v>935</v>
      </c>
      <c r="J101" s="18" t="s">
        <v>317</v>
      </c>
    </row>
    <row r="102" spans="1:10" s="25" customFormat="1" ht="132.75" customHeight="1">
      <c r="A102" s="292"/>
      <c r="B102" s="271"/>
      <c r="C102" s="271"/>
      <c r="D102" s="291"/>
      <c r="E102" s="4">
        <v>0</v>
      </c>
      <c r="F102" s="4">
        <v>700</v>
      </c>
      <c r="G102" s="1" t="s">
        <v>106</v>
      </c>
      <c r="H102" s="1" t="s">
        <v>107</v>
      </c>
      <c r="I102" s="1" t="s">
        <v>108</v>
      </c>
      <c r="J102" s="18" t="s">
        <v>109</v>
      </c>
    </row>
    <row r="103" spans="1:10" s="25" customFormat="1" ht="120.75" customHeight="1">
      <c r="A103" s="292"/>
      <c r="B103" s="271"/>
      <c r="C103" s="271"/>
      <c r="D103" s="291"/>
      <c r="E103" s="4">
        <v>0</v>
      </c>
      <c r="F103" s="4">
        <v>700</v>
      </c>
      <c r="G103" s="1" t="s">
        <v>110</v>
      </c>
      <c r="H103" s="1" t="s">
        <v>50</v>
      </c>
      <c r="I103" s="1" t="s">
        <v>112</v>
      </c>
      <c r="J103" s="18" t="s">
        <v>113</v>
      </c>
    </row>
    <row r="104" spans="1:10" s="25" customFormat="1" ht="116.25" customHeight="1">
      <c r="A104" s="292" t="s">
        <v>1907</v>
      </c>
      <c r="B104" s="271" t="s">
        <v>1905</v>
      </c>
      <c r="C104" s="271" t="s">
        <v>1904</v>
      </c>
      <c r="D104" s="291" t="s">
        <v>1906</v>
      </c>
      <c r="E104" s="4">
        <v>0</v>
      </c>
      <c r="F104" s="4">
        <v>1000</v>
      </c>
      <c r="G104" s="1" t="s">
        <v>589</v>
      </c>
      <c r="H104" s="1" t="s">
        <v>590</v>
      </c>
      <c r="I104" s="1" t="s">
        <v>591</v>
      </c>
      <c r="J104" s="18" t="s">
        <v>1024</v>
      </c>
    </row>
    <row r="105" spans="1:10" s="25" customFormat="1" ht="78.75" customHeight="1">
      <c r="A105" s="292"/>
      <c r="B105" s="271"/>
      <c r="C105" s="271"/>
      <c r="D105" s="291"/>
      <c r="E105" s="4">
        <v>0</v>
      </c>
      <c r="F105" s="4">
        <v>700</v>
      </c>
      <c r="G105" s="1" t="s">
        <v>458</v>
      </c>
      <c r="H105" s="1" t="s">
        <v>126</v>
      </c>
      <c r="I105" s="1" t="s">
        <v>280</v>
      </c>
      <c r="J105" s="18" t="s">
        <v>281</v>
      </c>
    </row>
    <row r="106" spans="1:10" ht="98.25" customHeight="1">
      <c r="A106" s="292"/>
      <c r="B106" s="271"/>
      <c r="C106" s="271"/>
      <c r="D106" s="291"/>
      <c r="E106" s="4">
        <v>0</v>
      </c>
      <c r="F106" s="4">
        <v>700</v>
      </c>
      <c r="G106" s="1" t="s">
        <v>44</v>
      </c>
      <c r="H106" s="1" t="s">
        <v>50</v>
      </c>
      <c r="I106" s="1" t="s">
        <v>45</v>
      </c>
      <c r="J106" s="18" t="s">
        <v>46</v>
      </c>
    </row>
    <row r="107" spans="1:10" ht="60" customHeight="1">
      <c r="A107" s="292"/>
      <c r="B107" s="271"/>
      <c r="C107" s="271"/>
      <c r="D107" s="291"/>
      <c r="E107" s="8">
        <v>0</v>
      </c>
      <c r="F107" s="8">
        <v>700</v>
      </c>
      <c r="G107" s="1" t="s">
        <v>1007</v>
      </c>
      <c r="H107" s="2" t="s">
        <v>1008</v>
      </c>
      <c r="I107" s="2" t="s">
        <v>1009</v>
      </c>
      <c r="J107" s="17" t="s">
        <v>1010</v>
      </c>
    </row>
    <row r="108" spans="1:10" ht="98.25" customHeight="1">
      <c r="A108" s="292"/>
      <c r="B108" s="271"/>
      <c r="C108" s="271"/>
      <c r="D108" s="291"/>
      <c r="E108" s="8">
        <v>0</v>
      </c>
      <c r="F108" s="8">
        <v>200</v>
      </c>
      <c r="G108" s="1" t="s">
        <v>1632</v>
      </c>
      <c r="H108" s="1" t="s">
        <v>1633</v>
      </c>
      <c r="I108" s="2" t="s">
        <v>1634</v>
      </c>
      <c r="J108" s="17" t="s">
        <v>225</v>
      </c>
    </row>
    <row r="109" spans="1:10" ht="114" customHeight="1">
      <c r="A109" s="292"/>
      <c r="B109" s="271"/>
      <c r="C109" s="271"/>
      <c r="D109" s="291"/>
      <c r="E109" s="8">
        <v>0</v>
      </c>
      <c r="F109" s="8">
        <v>1000</v>
      </c>
      <c r="G109" s="1" t="s">
        <v>777</v>
      </c>
      <c r="H109" s="2" t="s">
        <v>778</v>
      </c>
      <c r="I109" s="2" t="s">
        <v>779</v>
      </c>
      <c r="J109" s="17" t="s">
        <v>285</v>
      </c>
    </row>
    <row r="110" spans="1:10" ht="96" customHeight="1">
      <c r="A110" s="292"/>
      <c r="B110" s="271"/>
      <c r="C110" s="271"/>
      <c r="D110" s="291"/>
      <c r="E110" s="8">
        <v>0</v>
      </c>
      <c r="F110" s="8">
        <v>1000</v>
      </c>
      <c r="G110" s="1" t="s">
        <v>780</v>
      </c>
      <c r="H110" s="2" t="s">
        <v>781</v>
      </c>
      <c r="I110" s="2" t="s">
        <v>782</v>
      </c>
      <c r="J110" s="17" t="s">
        <v>1560</v>
      </c>
    </row>
    <row r="111" spans="1:10" ht="94.5" customHeight="1">
      <c r="A111" s="292" t="s">
        <v>1907</v>
      </c>
      <c r="B111" s="271" t="s">
        <v>1905</v>
      </c>
      <c r="C111" s="271" t="s">
        <v>1904</v>
      </c>
      <c r="D111" s="291" t="s">
        <v>1906</v>
      </c>
      <c r="E111" s="8">
        <v>0</v>
      </c>
      <c r="F111" s="8">
        <v>2028</v>
      </c>
      <c r="G111" s="1" t="s">
        <v>1561</v>
      </c>
      <c r="H111" s="2" t="s">
        <v>679</v>
      </c>
      <c r="I111" s="2" t="s">
        <v>1562</v>
      </c>
      <c r="J111" s="17" t="s">
        <v>1563</v>
      </c>
    </row>
    <row r="112" spans="1:10" ht="96.75" customHeight="1">
      <c r="A112" s="292"/>
      <c r="B112" s="271"/>
      <c r="C112" s="271"/>
      <c r="D112" s="291"/>
      <c r="E112" s="8">
        <v>0</v>
      </c>
      <c r="F112" s="8">
        <v>200</v>
      </c>
      <c r="G112" s="1" t="s">
        <v>1101</v>
      </c>
      <c r="H112" s="1" t="s">
        <v>1102</v>
      </c>
      <c r="I112" s="2" t="s">
        <v>1103</v>
      </c>
      <c r="J112" s="17" t="s">
        <v>286</v>
      </c>
    </row>
    <row r="113" spans="1:10" ht="88.5" customHeight="1">
      <c r="A113" s="292"/>
      <c r="B113" s="271"/>
      <c r="C113" s="271"/>
      <c r="D113" s="291"/>
      <c r="E113" s="8">
        <v>0</v>
      </c>
      <c r="F113" s="8">
        <v>500</v>
      </c>
      <c r="G113" s="1" t="s">
        <v>842</v>
      </c>
      <c r="H113" s="1" t="s">
        <v>843</v>
      </c>
      <c r="I113" s="2" t="s">
        <v>844</v>
      </c>
      <c r="J113" s="17" t="s">
        <v>250</v>
      </c>
    </row>
    <row r="114" spans="1:10" ht="84.75" customHeight="1">
      <c r="A114" s="292"/>
      <c r="B114" s="271"/>
      <c r="C114" s="271"/>
      <c r="D114" s="291"/>
      <c r="E114" s="8">
        <v>0</v>
      </c>
      <c r="F114" s="8">
        <v>2856</v>
      </c>
      <c r="G114" s="1" t="s">
        <v>709</v>
      </c>
      <c r="H114" s="1" t="s">
        <v>710</v>
      </c>
      <c r="I114" s="2" t="s">
        <v>711</v>
      </c>
      <c r="J114" s="17" t="s">
        <v>712</v>
      </c>
    </row>
    <row r="115" spans="1:10" ht="69.75" customHeight="1">
      <c r="A115" s="292"/>
      <c r="B115" s="271"/>
      <c r="C115" s="271"/>
      <c r="D115" s="291"/>
      <c r="E115" s="8">
        <v>0</v>
      </c>
      <c r="F115" s="8">
        <v>238</v>
      </c>
      <c r="G115" s="1" t="s">
        <v>713</v>
      </c>
      <c r="H115" s="1" t="s">
        <v>453</v>
      </c>
      <c r="I115" s="2" t="s">
        <v>714</v>
      </c>
      <c r="J115" s="17" t="s">
        <v>716</v>
      </c>
    </row>
    <row r="116" spans="1:10" ht="117.75" customHeight="1">
      <c r="A116" s="292"/>
      <c r="B116" s="271"/>
      <c r="C116" s="271"/>
      <c r="D116" s="291"/>
      <c r="E116" s="8">
        <v>0</v>
      </c>
      <c r="F116" s="8">
        <v>8400</v>
      </c>
      <c r="G116" s="1" t="s">
        <v>1305</v>
      </c>
      <c r="H116" s="1" t="s">
        <v>126</v>
      </c>
      <c r="I116" s="2" t="s">
        <v>1306</v>
      </c>
      <c r="J116" s="17" t="s">
        <v>1307</v>
      </c>
    </row>
    <row r="117" spans="1:10" ht="102.75" customHeight="1">
      <c r="A117" s="292"/>
      <c r="B117" s="271"/>
      <c r="C117" s="271"/>
      <c r="D117" s="291"/>
      <c r="E117" s="8">
        <v>0</v>
      </c>
      <c r="F117" s="8">
        <v>700</v>
      </c>
      <c r="G117" s="1" t="s">
        <v>702</v>
      </c>
      <c r="H117" s="1" t="s">
        <v>1088</v>
      </c>
      <c r="I117" s="2" t="s">
        <v>1089</v>
      </c>
      <c r="J117" s="17" t="s">
        <v>359</v>
      </c>
    </row>
    <row r="118" spans="1:10" ht="84.75" customHeight="1">
      <c r="A118" s="292" t="s">
        <v>1907</v>
      </c>
      <c r="B118" s="271" t="s">
        <v>1905</v>
      </c>
      <c r="C118" s="271" t="s">
        <v>1904</v>
      </c>
      <c r="D118" s="291" t="s">
        <v>1906</v>
      </c>
      <c r="E118" s="8">
        <v>0</v>
      </c>
      <c r="F118" s="8">
        <v>500</v>
      </c>
      <c r="G118" s="1" t="s">
        <v>1501</v>
      </c>
      <c r="H118" s="1" t="s">
        <v>590</v>
      </c>
      <c r="I118" s="2" t="s">
        <v>1502</v>
      </c>
      <c r="J118" s="17" t="s">
        <v>1503</v>
      </c>
    </row>
    <row r="119" spans="1:10" ht="128.25" customHeight="1">
      <c r="A119" s="292"/>
      <c r="B119" s="271"/>
      <c r="C119" s="271"/>
      <c r="D119" s="291"/>
      <c r="E119" s="8">
        <v>0</v>
      </c>
      <c r="F119" s="8">
        <v>200</v>
      </c>
      <c r="G119" s="1" t="s">
        <v>1504</v>
      </c>
      <c r="H119" s="1" t="s">
        <v>735</v>
      </c>
      <c r="I119" s="2" t="s">
        <v>1505</v>
      </c>
      <c r="J119" s="17" t="s">
        <v>2</v>
      </c>
    </row>
    <row r="120" spans="1:10" ht="171" customHeight="1">
      <c r="A120" s="292"/>
      <c r="B120" s="271"/>
      <c r="C120" s="271"/>
      <c r="D120" s="291"/>
      <c r="E120" s="8">
        <v>0</v>
      </c>
      <c r="F120" s="8">
        <v>4074</v>
      </c>
      <c r="G120" s="1" t="s">
        <v>1506</v>
      </c>
      <c r="H120" s="1" t="s">
        <v>138</v>
      </c>
      <c r="I120" s="2" t="s">
        <v>498</v>
      </c>
      <c r="J120" s="17" t="s">
        <v>3</v>
      </c>
    </row>
    <row r="121" spans="1:10" ht="95.25" customHeight="1">
      <c r="A121" s="292"/>
      <c r="B121" s="271"/>
      <c r="C121" s="271"/>
      <c r="D121" s="291"/>
      <c r="E121" s="8">
        <v>0</v>
      </c>
      <c r="F121" s="8">
        <v>10102</v>
      </c>
      <c r="G121" s="1" t="s">
        <v>480</v>
      </c>
      <c r="H121" s="2" t="s">
        <v>477</v>
      </c>
      <c r="I121" s="2" t="s">
        <v>478</v>
      </c>
      <c r="J121" s="17" t="s">
        <v>479</v>
      </c>
    </row>
    <row r="122" spans="1:10" ht="48.75" customHeight="1">
      <c r="A122" s="292"/>
      <c r="B122" s="271"/>
      <c r="C122" s="271"/>
      <c r="D122" s="291"/>
      <c r="E122" s="8">
        <v>0</v>
      </c>
      <c r="F122" s="8">
        <v>2400</v>
      </c>
      <c r="G122" s="1" t="s">
        <v>744</v>
      </c>
      <c r="H122" s="2" t="s">
        <v>745</v>
      </c>
      <c r="I122" s="2" t="s">
        <v>746</v>
      </c>
      <c r="J122" s="17" t="s">
        <v>747</v>
      </c>
    </row>
    <row r="123" spans="1:10" ht="66.75" customHeight="1">
      <c r="A123" s="292"/>
      <c r="B123" s="271"/>
      <c r="C123" s="271"/>
      <c r="D123" s="291"/>
      <c r="E123" s="8">
        <v>0</v>
      </c>
      <c r="F123" s="8">
        <v>1000</v>
      </c>
      <c r="G123" s="1" t="s">
        <v>1240</v>
      </c>
      <c r="H123" s="2" t="s">
        <v>1241</v>
      </c>
      <c r="I123" s="2" t="s">
        <v>1242</v>
      </c>
      <c r="J123" s="17" t="s">
        <v>1243</v>
      </c>
    </row>
    <row r="124" spans="1:10" ht="122.25" customHeight="1">
      <c r="A124" s="292"/>
      <c r="B124" s="271"/>
      <c r="C124" s="271"/>
      <c r="D124" s="291"/>
      <c r="E124" s="8">
        <v>0</v>
      </c>
      <c r="F124" s="8">
        <v>700</v>
      </c>
      <c r="G124" s="1" t="s">
        <v>330</v>
      </c>
      <c r="H124" s="2" t="s">
        <v>639</v>
      </c>
      <c r="I124" s="2" t="s">
        <v>640</v>
      </c>
      <c r="J124" s="17" t="s">
        <v>331</v>
      </c>
    </row>
    <row r="125" spans="1:10" ht="106.5" customHeight="1">
      <c r="A125" s="292" t="s">
        <v>1907</v>
      </c>
      <c r="B125" s="271" t="s">
        <v>1905</v>
      </c>
      <c r="C125" s="271" t="s">
        <v>1904</v>
      </c>
      <c r="D125" s="291" t="s">
        <v>1906</v>
      </c>
      <c r="E125" s="8">
        <v>0</v>
      </c>
      <c r="F125" s="8">
        <v>700</v>
      </c>
      <c r="G125" s="1" t="s">
        <v>1424</v>
      </c>
      <c r="H125" s="2" t="s">
        <v>1425</v>
      </c>
      <c r="I125" s="2" t="s">
        <v>1426</v>
      </c>
      <c r="J125" s="17" t="s">
        <v>1427</v>
      </c>
    </row>
    <row r="126" spans="1:10" ht="79.5" customHeight="1">
      <c r="A126" s="292"/>
      <c r="B126" s="271"/>
      <c r="C126" s="271"/>
      <c r="D126" s="291"/>
      <c r="E126" s="8">
        <v>0</v>
      </c>
      <c r="F126" s="8">
        <v>1000</v>
      </c>
      <c r="G126" s="1" t="s">
        <v>1647</v>
      </c>
      <c r="H126" s="2" t="s">
        <v>1607</v>
      </c>
      <c r="I126" s="2" t="s">
        <v>1608</v>
      </c>
      <c r="J126" s="17" t="s">
        <v>860</v>
      </c>
    </row>
    <row r="127" spans="1:10" ht="92.25" customHeight="1">
      <c r="A127" s="292"/>
      <c r="B127" s="271"/>
      <c r="C127" s="271"/>
      <c r="D127" s="291"/>
      <c r="E127" s="8">
        <v>0</v>
      </c>
      <c r="F127" s="8">
        <v>1000</v>
      </c>
      <c r="G127" s="1" t="s">
        <v>38</v>
      </c>
      <c r="H127" s="2" t="s">
        <v>67</v>
      </c>
      <c r="I127" s="2" t="s">
        <v>68</v>
      </c>
      <c r="J127" s="17" t="s">
        <v>69</v>
      </c>
    </row>
    <row r="128" spans="1:10" ht="102" customHeight="1">
      <c r="A128" s="292"/>
      <c r="B128" s="271"/>
      <c r="C128" s="271"/>
      <c r="D128" s="291"/>
      <c r="E128" s="8">
        <v>0</v>
      </c>
      <c r="F128" s="8">
        <v>887</v>
      </c>
      <c r="G128" s="1" t="s">
        <v>70</v>
      </c>
      <c r="H128" s="2" t="s">
        <v>71</v>
      </c>
      <c r="I128" s="2" t="s">
        <v>72</v>
      </c>
      <c r="J128" s="17" t="s">
        <v>327</v>
      </c>
    </row>
    <row r="129" spans="1:10" ht="123.75" customHeight="1">
      <c r="A129" s="292"/>
      <c r="B129" s="271"/>
      <c r="C129" s="271"/>
      <c r="D129" s="291"/>
      <c r="E129" s="8">
        <v>0</v>
      </c>
      <c r="F129" s="8">
        <v>1000</v>
      </c>
      <c r="G129" s="1" t="s">
        <v>608</v>
      </c>
      <c r="H129" s="2" t="s">
        <v>609</v>
      </c>
      <c r="I129" s="2" t="s">
        <v>610</v>
      </c>
      <c r="J129" s="17" t="s">
        <v>611</v>
      </c>
    </row>
    <row r="130" spans="1:10" ht="52.5" customHeight="1">
      <c r="A130" s="292"/>
      <c r="B130" s="271"/>
      <c r="C130" s="271"/>
      <c r="D130" s="291"/>
      <c r="E130" s="8">
        <v>0</v>
      </c>
      <c r="F130" s="8">
        <v>240</v>
      </c>
      <c r="G130" s="1" t="s">
        <v>612</v>
      </c>
      <c r="H130" s="2" t="s">
        <v>613</v>
      </c>
      <c r="I130" s="2" t="s">
        <v>614</v>
      </c>
      <c r="J130" s="17" t="s">
        <v>615</v>
      </c>
    </row>
    <row r="131" spans="1:10" ht="68.25" customHeight="1">
      <c r="A131" s="292"/>
      <c r="B131" s="271"/>
      <c r="C131" s="271"/>
      <c r="D131" s="291"/>
      <c r="E131" s="8">
        <v>0</v>
      </c>
      <c r="F131" s="8">
        <v>1000</v>
      </c>
      <c r="G131" s="1" t="s">
        <v>617</v>
      </c>
      <c r="H131" s="2" t="s">
        <v>618</v>
      </c>
      <c r="I131" s="2" t="s">
        <v>619</v>
      </c>
      <c r="J131" s="17" t="s">
        <v>623</v>
      </c>
    </row>
    <row r="132" spans="1:10" ht="123.75" customHeight="1">
      <c r="A132" s="292" t="s">
        <v>1907</v>
      </c>
      <c r="B132" s="271" t="s">
        <v>1905</v>
      </c>
      <c r="C132" s="271" t="s">
        <v>1904</v>
      </c>
      <c r="D132" s="291" t="s">
        <v>1906</v>
      </c>
      <c r="E132" s="8">
        <v>0</v>
      </c>
      <c r="F132" s="8">
        <v>700</v>
      </c>
      <c r="G132" s="1" t="s">
        <v>624</v>
      </c>
      <c r="H132" s="2" t="s">
        <v>625</v>
      </c>
      <c r="I132" s="2" t="s">
        <v>626</v>
      </c>
      <c r="J132" s="17" t="s">
        <v>1626</v>
      </c>
    </row>
    <row r="133" spans="1:10" ht="75.75" customHeight="1">
      <c r="A133" s="292"/>
      <c r="B133" s="271"/>
      <c r="C133" s="271"/>
      <c r="D133" s="291"/>
      <c r="E133" s="8">
        <v>0</v>
      </c>
      <c r="F133" s="8">
        <v>3408</v>
      </c>
      <c r="G133" s="1" t="s">
        <v>94</v>
      </c>
      <c r="H133" s="2" t="s">
        <v>882</v>
      </c>
      <c r="I133" s="2" t="s">
        <v>95</v>
      </c>
      <c r="J133" s="17" t="s">
        <v>96</v>
      </c>
    </row>
    <row r="134" spans="1:10" ht="89.25" customHeight="1">
      <c r="A134" s="292"/>
      <c r="B134" s="271"/>
      <c r="C134" s="271"/>
      <c r="D134" s="291"/>
      <c r="E134" s="8">
        <v>0</v>
      </c>
      <c r="F134" s="8">
        <v>700</v>
      </c>
      <c r="G134" s="1" t="s">
        <v>97</v>
      </c>
      <c r="H134" s="2" t="s">
        <v>418</v>
      </c>
      <c r="I134" s="2" t="s">
        <v>98</v>
      </c>
      <c r="J134" s="17" t="s">
        <v>695</v>
      </c>
    </row>
    <row r="135" spans="1:10" ht="124.5" customHeight="1">
      <c r="A135" s="292"/>
      <c r="B135" s="271"/>
      <c r="C135" s="271"/>
      <c r="D135" s="291"/>
      <c r="E135" s="8">
        <v>0</v>
      </c>
      <c r="F135" s="8">
        <v>956</v>
      </c>
      <c r="G135" s="1" t="s">
        <v>1336</v>
      </c>
      <c r="H135" s="2" t="s">
        <v>1337</v>
      </c>
      <c r="I135" s="2" t="s">
        <v>1338</v>
      </c>
      <c r="J135" s="17" t="s">
        <v>1339</v>
      </c>
    </row>
    <row r="136" spans="1:10" ht="134.25" customHeight="1">
      <c r="A136" s="292"/>
      <c r="B136" s="271"/>
      <c r="C136" s="271"/>
      <c r="D136" s="291"/>
      <c r="E136" s="8">
        <v>700</v>
      </c>
      <c r="F136" s="8">
        <v>0</v>
      </c>
      <c r="G136" s="1" t="s">
        <v>1340</v>
      </c>
      <c r="H136" s="2" t="s">
        <v>1341</v>
      </c>
      <c r="I136" s="2" t="s">
        <v>185</v>
      </c>
      <c r="J136" s="17" t="s">
        <v>1118</v>
      </c>
    </row>
    <row r="137" spans="1:10" ht="112.5" customHeight="1">
      <c r="A137" s="292"/>
      <c r="B137" s="271"/>
      <c r="C137" s="271"/>
      <c r="D137" s="291"/>
      <c r="E137" s="8">
        <v>2900</v>
      </c>
      <c r="F137" s="8">
        <v>0</v>
      </c>
      <c r="G137" s="1" t="s">
        <v>386</v>
      </c>
      <c r="H137" s="2" t="s">
        <v>387</v>
      </c>
      <c r="I137" s="2" t="s">
        <v>388</v>
      </c>
      <c r="J137" s="17" t="s">
        <v>389</v>
      </c>
    </row>
    <row r="138" spans="1:10" ht="64.5" customHeight="1">
      <c r="A138" s="292"/>
      <c r="B138" s="271"/>
      <c r="C138" s="271"/>
      <c r="D138" s="291"/>
      <c r="E138" s="8">
        <v>500</v>
      </c>
      <c r="F138" s="8">
        <v>0</v>
      </c>
      <c r="G138" s="1" t="s">
        <v>1554</v>
      </c>
      <c r="H138" s="2" t="s">
        <v>1555</v>
      </c>
      <c r="I138" s="2" t="s">
        <v>1556</v>
      </c>
      <c r="J138" s="17" t="s">
        <v>1557</v>
      </c>
    </row>
    <row r="139" spans="1:10" ht="90.75" customHeight="1">
      <c r="A139" s="292" t="s">
        <v>1907</v>
      </c>
      <c r="B139" s="271" t="s">
        <v>1905</v>
      </c>
      <c r="C139" s="271" t="s">
        <v>1904</v>
      </c>
      <c r="D139" s="291" t="s">
        <v>1906</v>
      </c>
      <c r="E139" s="8">
        <v>198</v>
      </c>
      <c r="F139" s="8">
        <v>0</v>
      </c>
      <c r="G139" s="1" t="s">
        <v>1446</v>
      </c>
      <c r="H139" s="2" t="s">
        <v>841</v>
      </c>
      <c r="I139" s="2" t="s">
        <v>1447</v>
      </c>
      <c r="J139" s="17" t="s">
        <v>1448</v>
      </c>
    </row>
    <row r="140" spans="1:10" s="25" customFormat="1" ht="132.75" customHeight="1">
      <c r="A140" s="292"/>
      <c r="B140" s="271"/>
      <c r="C140" s="271"/>
      <c r="D140" s="291"/>
      <c r="E140" s="8">
        <v>162</v>
      </c>
      <c r="F140" s="8">
        <v>0</v>
      </c>
      <c r="G140" s="1" t="s">
        <v>237</v>
      </c>
      <c r="H140" s="2" t="s">
        <v>21</v>
      </c>
      <c r="I140" s="2" t="s">
        <v>238</v>
      </c>
      <c r="J140" s="17" t="s">
        <v>239</v>
      </c>
    </row>
    <row r="141" spans="1:10" s="25" customFormat="1" ht="93.75" customHeight="1">
      <c r="A141" s="292"/>
      <c r="B141" s="271"/>
      <c r="C141" s="271"/>
      <c r="D141" s="291"/>
      <c r="E141" s="8">
        <v>2400</v>
      </c>
      <c r="F141" s="8">
        <v>0</v>
      </c>
      <c r="G141" s="1" t="s">
        <v>1048</v>
      </c>
      <c r="H141" s="2" t="s">
        <v>1049</v>
      </c>
      <c r="I141" s="2" t="s">
        <v>1050</v>
      </c>
      <c r="J141" s="17" t="s">
        <v>1051</v>
      </c>
    </row>
    <row r="142" spans="1:10" s="25" customFormat="1" ht="69" customHeight="1">
      <c r="A142" s="292"/>
      <c r="B142" s="271"/>
      <c r="C142" s="271"/>
      <c r="D142" s="291"/>
      <c r="E142" s="8">
        <v>2900</v>
      </c>
      <c r="F142" s="8">
        <v>0</v>
      </c>
      <c r="G142" s="1" t="s">
        <v>16</v>
      </c>
      <c r="H142" s="2" t="s">
        <v>17</v>
      </c>
      <c r="I142" s="2" t="s">
        <v>18</v>
      </c>
      <c r="J142" s="17" t="s">
        <v>19</v>
      </c>
    </row>
    <row r="143" spans="1:10" s="25" customFormat="1" ht="96.75" customHeight="1">
      <c r="A143" s="292"/>
      <c r="B143" s="271"/>
      <c r="C143" s="271"/>
      <c r="D143" s="291"/>
      <c r="E143" s="8">
        <v>1700</v>
      </c>
      <c r="F143" s="8">
        <v>0</v>
      </c>
      <c r="G143" s="1" t="s">
        <v>20</v>
      </c>
      <c r="H143" s="2" t="s">
        <v>21</v>
      </c>
      <c r="I143" s="2" t="s">
        <v>22</v>
      </c>
      <c r="J143" s="17" t="s">
        <v>23</v>
      </c>
    </row>
    <row r="144" spans="1:10" s="25" customFormat="1" ht="95.25" customHeight="1">
      <c r="A144" s="292"/>
      <c r="B144" s="271"/>
      <c r="C144" s="271"/>
      <c r="D144" s="291"/>
      <c r="E144" s="8">
        <v>624</v>
      </c>
      <c r="F144" s="8">
        <v>0</v>
      </c>
      <c r="G144" s="1" t="s">
        <v>24</v>
      </c>
      <c r="H144" s="1" t="s">
        <v>50</v>
      </c>
      <c r="I144" s="1" t="s">
        <v>1723</v>
      </c>
      <c r="J144" s="18" t="s">
        <v>1724</v>
      </c>
    </row>
    <row r="145" spans="1:10" s="25" customFormat="1" ht="63" customHeight="1">
      <c r="A145" s="292"/>
      <c r="B145" s="271"/>
      <c r="C145" s="271"/>
      <c r="D145" s="291"/>
      <c r="E145" s="8">
        <v>2900</v>
      </c>
      <c r="F145" s="8">
        <v>0</v>
      </c>
      <c r="G145" s="1" t="s">
        <v>573</v>
      </c>
      <c r="H145" s="2" t="s">
        <v>574</v>
      </c>
      <c r="I145" s="2" t="s">
        <v>575</v>
      </c>
      <c r="J145" s="17" t="s">
        <v>576</v>
      </c>
    </row>
    <row r="146" spans="1:10" s="25" customFormat="1" ht="99.75" customHeight="1">
      <c r="A146" s="292" t="s">
        <v>1907</v>
      </c>
      <c r="B146" s="271" t="s">
        <v>1905</v>
      </c>
      <c r="C146" s="271" t="s">
        <v>1904</v>
      </c>
      <c r="D146" s="291" t="s">
        <v>1906</v>
      </c>
      <c r="E146" s="8">
        <v>1396</v>
      </c>
      <c r="F146" s="8">
        <v>0</v>
      </c>
      <c r="G146" s="1" t="s">
        <v>881</v>
      </c>
      <c r="H146" s="2" t="s">
        <v>882</v>
      </c>
      <c r="I146" s="2" t="s">
        <v>883</v>
      </c>
      <c r="J146" s="17" t="s">
        <v>1389</v>
      </c>
    </row>
    <row r="147" spans="1:10" s="25" customFormat="1" ht="147.75" customHeight="1">
      <c r="A147" s="292"/>
      <c r="B147" s="271"/>
      <c r="C147" s="271"/>
      <c r="D147" s="291"/>
      <c r="E147" s="8">
        <v>1629</v>
      </c>
      <c r="F147" s="8">
        <v>0</v>
      </c>
      <c r="G147" s="1" t="s">
        <v>1344</v>
      </c>
      <c r="H147" s="2" t="s">
        <v>1346</v>
      </c>
      <c r="I147" s="2" t="s">
        <v>1345</v>
      </c>
      <c r="J147" s="17" t="s">
        <v>1347</v>
      </c>
    </row>
    <row r="148" spans="1:10" s="25" customFormat="1" ht="90" customHeight="1">
      <c r="A148" s="292"/>
      <c r="B148" s="271"/>
      <c r="C148" s="271"/>
      <c r="D148" s="291"/>
      <c r="E148" s="4">
        <v>0</v>
      </c>
      <c r="F148" s="4">
        <v>1000</v>
      </c>
      <c r="G148" s="1" t="s">
        <v>1661</v>
      </c>
      <c r="H148" s="1" t="s">
        <v>365</v>
      </c>
      <c r="I148" s="1" t="s">
        <v>551</v>
      </c>
      <c r="J148" s="18" t="s">
        <v>1662</v>
      </c>
    </row>
    <row r="149" spans="1:10" ht="130.5" customHeight="1">
      <c r="A149" s="292"/>
      <c r="B149" s="271"/>
      <c r="C149" s="271"/>
      <c r="D149" s="291"/>
      <c r="E149" s="4">
        <v>0</v>
      </c>
      <c r="F149" s="4">
        <v>921</v>
      </c>
      <c r="G149" s="1" t="s">
        <v>1003</v>
      </c>
      <c r="H149" s="1" t="s">
        <v>1004</v>
      </c>
      <c r="I149" s="1" t="s">
        <v>1005</v>
      </c>
      <c r="J149" s="18" t="s">
        <v>228</v>
      </c>
    </row>
    <row r="150" spans="1:10" ht="65.25" customHeight="1">
      <c r="A150" s="292"/>
      <c r="B150" s="271"/>
      <c r="C150" s="271"/>
      <c r="D150" s="291"/>
      <c r="E150" s="8">
        <v>0</v>
      </c>
      <c r="F150" s="8">
        <v>350</v>
      </c>
      <c r="G150" s="1" t="s">
        <v>1422</v>
      </c>
      <c r="H150" s="1" t="s">
        <v>680</v>
      </c>
      <c r="I150" s="2" t="s">
        <v>681</v>
      </c>
      <c r="J150" s="17" t="s">
        <v>517</v>
      </c>
    </row>
    <row r="151" spans="1:10" ht="95.25" customHeight="1">
      <c r="A151" s="292"/>
      <c r="B151" s="271"/>
      <c r="C151" s="271"/>
      <c r="D151" s="291"/>
      <c r="E151" s="8">
        <v>0</v>
      </c>
      <c r="F151" s="8">
        <v>1520</v>
      </c>
      <c r="G151" s="1" t="s">
        <v>251</v>
      </c>
      <c r="H151" s="1" t="s">
        <v>894</v>
      </c>
      <c r="I151" s="2" t="s">
        <v>895</v>
      </c>
      <c r="J151" s="17" t="s">
        <v>896</v>
      </c>
    </row>
    <row r="152" spans="1:10" ht="90" customHeight="1">
      <c r="A152" s="292"/>
      <c r="B152" s="271"/>
      <c r="C152" s="271"/>
      <c r="D152" s="291"/>
      <c r="E152" s="8">
        <v>0</v>
      </c>
      <c r="F152" s="8">
        <v>3900</v>
      </c>
      <c r="G152" s="1" t="s">
        <v>424</v>
      </c>
      <c r="H152" s="1" t="s">
        <v>425</v>
      </c>
      <c r="I152" s="2" t="s">
        <v>426</v>
      </c>
      <c r="J152" s="17" t="s">
        <v>1564</v>
      </c>
    </row>
    <row r="153" spans="1:10" ht="114.75" customHeight="1">
      <c r="A153" s="292" t="s">
        <v>1907</v>
      </c>
      <c r="B153" s="271" t="s">
        <v>1905</v>
      </c>
      <c r="C153" s="271" t="s">
        <v>1904</v>
      </c>
      <c r="D153" s="291" t="s">
        <v>1906</v>
      </c>
      <c r="E153" s="8">
        <v>0</v>
      </c>
      <c r="F153" s="8">
        <v>3214</v>
      </c>
      <c r="G153" s="1" t="s">
        <v>1163</v>
      </c>
      <c r="H153" s="1" t="s">
        <v>1164</v>
      </c>
      <c r="I153" s="2" t="s">
        <v>1165</v>
      </c>
      <c r="J153" s="17" t="s">
        <v>1456</v>
      </c>
    </row>
    <row r="154" spans="1:10" ht="90" customHeight="1">
      <c r="A154" s="292"/>
      <c r="B154" s="271"/>
      <c r="C154" s="271"/>
      <c r="D154" s="291"/>
      <c r="E154" s="8">
        <v>0</v>
      </c>
      <c r="F154" s="8">
        <v>3761</v>
      </c>
      <c r="G154" s="1" t="s">
        <v>1457</v>
      </c>
      <c r="H154" s="1" t="s">
        <v>737</v>
      </c>
      <c r="I154" s="2" t="s">
        <v>738</v>
      </c>
      <c r="J154" s="17" t="s">
        <v>0</v>
      </c>
    </row>
    <row r="155" spans="1:10" ht="90" customHeight="1">
      <c r="A155" s="292"/>
      <c r="B155" s="271"/>
      <c r="C155" s="271"/>
      <c r="D155" s="291"/>
      <c r="E155" s="8">
        <v>0</v>
      </c>
      <c r="F155" s="8">
        <v>927</v>
      </c>
      <c r="G155" s="1" t="s">
        <v>1430</v>
      </c>
      <c r="H155" s="1" t="s">
        <v>1431</v>
      </c>
      <c r="I155" s="2" t="s">
        <v>1432</v>
      </c>
      <c r="J155" s="17" t="s">
        <v>1643</v>
      </c>
    </row>
    <row r="156" spans="1:10" ht="90" customHeight="1">
      <c r="A156" s="292"/>
      <c r="B156" s="271"/>
      <c r="C156" s="271"/>
      <c r="D156" s="291"/>
      <c r="E156" s="8">
        <v>0</v>
      </c>
      <c r="F156" s="8">
        <v>1000</v>
      </c>
      <c r="G156" s="1" t="s">
        <v>861</v>
      </c>
      <c r="H156" s="1" t="s">
        <v>862</v>
      </c>
      <c r="I156" s="2" t="s">
        <v>863</v>
      </c>
      <c r="J156" s="17" t="s">
        <v>864</v>
      </c>
    </row>
    <row r="157" spans="1:10" ht="90" customHeight="1">
      <c r="A157" s="292"/>
      <c r="B157" s="271"/>
      <c r="C157" s="271"/>
      <c r="D157" s="291"/>
      <c r="E157" s="8">
        <v>0</v>
      </c>
      <c r="F157" s="8">
        <v>700</v>
      </c>
      <c r="G157" s="1" t="s">
        <v>865</v>
      </c>
      <c r="H157" s="1" t="s">
        <v>866</v>
      </c>
      <c r="I157" s="2" t="s">
        <v>867</v>
      </c>
      <c r="J157" s="17" t="s">
        <v>328</v>
      </c>
    </row>
    <row r="158" spans="1:10" ht="82.5" customHeight="1">
      <c r="A158" s="292"/>
      <c r="B158" s="271"/>
      <c r="C158" s="271"/>
      <c r="D158" s="291"/>
      <c r="E158" s="8">
        <v>0</v>
      </c>
      <c r="F158" s="8">
        <v>3500</v>
      </c>
      <c r="G158" s="1" t="s">
        <v>1663</v>
      </c>
      <c r="H158" s="1" t="s">
        <v>365</v>
      </c>
      <c r="I158" s="2" t="s">
        <v>604</v>
      </c>
      <c r="J158" s="17" t="s">
        <v>79</v>
      </c>
    </row>
    <row r="159" spans="1:10" ht="154.5" customHeight="1">
      <c r="A159" s="292"/>
      <c r="B159" s="271"/>
      <c r="C159" s="271"/>
      <c r="D159" s="291"/>
      <c r="E159" s="8">
        <v>0</v>
      </c>
      <c r="F159" s="8">
        <v>764</v>
      </c>
      <c r="G159" s="1" t="s">
        <v>620</v>
      </c>
      <c r="H159" s="1" t="s">
        <v>621</v>
      </c>
      <c r="I159" s="2" t="s">
        <v>622</v>
      </c>
      <c r="J159" s="17" t="s">
        <v>304</v>
      </c>
    </row>
    <row r="160" spans="1:10" ht="123.75" customHeight="1">
      <c r="A160" s="292" t="s">
        <v>1907</v>
      </c>
      <c r="B160" s="271" t="s">
        <v>1905</v>
      </c>
      <c r="C160" s="271" t="s">
        <v>1904</v>
      </c>
      <c r="D160" s="291" t="s">
        <v>1906</v>
      </c>
      <c r="E160" s="8">
        <v>0</v>
      </c>
      <c r="F160" s="8">
        <v>500</v>
      </c>
      <c r="G160" s="1" t="s">
        <v>1139</v>
      </c>
      <c r="H160" s="1" t="s">
        <v>1140</v>
      </c>
      <c r="I160" s="2" t="s">
        <v>1141</v>
      </c>
      <c r="J160" s="17" t="s">
        <v>1142</v>
      </c>
    </row>
    <row r="161" spans="1:10" ht="123.75" customHeight="1">
      <c r="A161" s="292"/>
      <c r="B161" s="271"/>
      <c r="C161" s="271"/>
      <c r="D161" s="291"/>
      <c r="E161" s="8">
        <f>800+80+98</f>
        <v>978</v>
      </c>
      <c r="F161" s="8">
        <v>0</v>
      </c>
      <c r="G161" s="1" t="s">
        <v>159</v>
      </c>
      <c r="H161" s="1" t="s">
        <v>160</v>
      </c>
      <c r="I161" s="2" t="s">
        <v>161</v>
      </c>
      <c r="J161" s="17" t="s">
        <v>323</v>
      </c>
    </row>
    <row r="162" spans="1:10" ht="108.75" customHeight="1">
      <c r="A162" s="292"/>
      <c r="B162" s="271"/>
      <c r="C162" s="271"/>
      <c r="D162" s="291"/>
      <c r="E162" s="8">
        <v>1000</v>
      </c>
      <c r="F162" s="8">
        <v>0</v>
      </c>
      <c r="G162" s="1" t="s">
        <v>162</v>
      </c>
      <c r="H162" s="1" t="s">
        <v>163</v>
      </c>
      <c r="I162" s="2" t="s">
        <v>164</v>
      </c>
      <c r="J162" s="180" t="s">
        <v>324</v>
      </c>
    </row>
    <row r="163" spans="1:10" ht="99" customHeight="1">
      <c r="A163" s="292"/>
      <c r="B163" s="271"/>
      <c r="C163" s="271"/>
      <c r="D163" s="291"/>
      <c r="E163" s="8">
        <v>500</v>
      </c>
      <c r="F163" s="8">
        <v>0</v>
      </c>
      <c r="G163" s="1" t="s">
        <v>1202</v>
      </c>
      <c r="H163" s="1" t="s">
        <v>50</v>
      </c>
      <c r="I163" s="2" t="s">
        <v>1203</v>
      </c>
      <c r="J163" s="17" t="s">
        <v>1204</v>
      </c>
    </row>
    <row r="164" spans="1:10" ht="87.75" customHeight="1">
      <c r="A164" s="292"/>
      <c r="B164" s="271"/>
      <c r="C164" s="271"/>
      <c r="D164" s="291"/>
      <c r="E164" s="8">
        <v>2846</v>
      </c>
      <c r="F164" s="8">
        <v>414</v>
      </c>
      <c r="G164" s="1" t="s">
        <v>1725</v>
      </c>
      <c r="H164" s="1" t="s">
        <v>99</v>
      </c>
      <c r="I164" s="2" t="s">
        <v>390</v>
      </c>
      <c r="J164" s="17" t="s">
        <v>391</v>
      </c>
    </row>
    <row r="165" spans="1:10" ht="99" customHeight="1">
      <c r="A165" s="292"/>
      <c r="B165" s="271"/>
      <c r="C165" s="271"/>
      <c r="D165" s="291"/>
      <c r="E165" s="8">
        <v>3171</v>
      </c>
      <c r="F165" s="8">
        <v>0</v>
      </c>
      <c r="G165" s="1" t="s">
        <v>1414</v>
      </c>
      <c r="H165" s="1" t="s">
        <v>1492</v>
      </c>
      <c r="I165" s="2" t="s">
        <v>1413</v>
      </c>
      <c r="J165" s="17" t="s">
        <v>321</v>
      </c>
    </row>
    <row r="166" spans="1:10" ht="93.75" customHeight="1">
      <c r="A166" s="292"/>
      <c r="B166" s="271"/>
      <c r="C166" s="271"/>
      <c r="D166" s="291"/>
      <c r="E166" s="8">
        <v>2513</v>
      </c>
      <c r="F166" s="8">
        <v>0</v>
      </c>
      <c r="G166" s="1" t="s">
        <v>826</v>
      </c>
      <c r="H166" s="1" t="s">
        <v>1265</v>
      </c>
      <c r="I166" s="2" t="s">
        <v>1266</v>
      </c>
      <c r="J166" s="17" t="s">
        <v>1267</v>
      </c>
    </row>
    <row r="167" spans="1:10" ht="148.5" customHeight="1">
      <c r="A167" s="292" t="s">
        <v>1907</v>
      </c>
      <c r="B167" s="271" t="s">
        <v>1905</v>
      </c>
      <c r="C167" s="271" t="s">
        <v>1904</v>
      </c>
      <c r="D167" s="291" t="s">
        <v>1906</v>
      </c>
      <c r="E167" s="8">
        <v>1610</v>
      </c>
      <c r="F167" s="8">
        <v>0</v>
      </c>
      <c r="G167" s="1" t="s">
        <v>827</v>
      </c>
      <c r="H167" s="1" t="s">
        <v>828</v>
      </c>
      <c r="I167" s="2" t="s">
        <v>829</v>
      </c>
      <c r="J167" s="17" t="s">
        <v>588</v>
      </c>
    </row>
    <row r="168" spans="1:10" s="25" customFormat="1" ht="80.25" customHeight="1">
      <c r="A168" s="292"/>
      <c r="B168" s="271"/>
      <c r="C168" s="271"/>
      <c r="D168" s="291"/>
      <c r="E168" s="8">
        <v>1922</v>
      </c>
      <c r="F168" s="8">
        <v>0</v>
      </c>
      <c r="G168" s="1" t="s">
        <v>771</v>
      </c>
      <c r="H168" s="1" t="s">
        <v>772</v>
      </c>
      <c r="I168" s="2" t="s">
        <v>773</v>
      </c>
      <c r="J168" s="17" t="s">
        <v>774</v>
      </c>
    </row>
    <row r="169" spans="1:10" s="25" customFormat="1" ht="111" customHeight="1">
      <c r="A169" s="292"/>
      <c r="B169" s="271"/>
      <c r="C169" s="271"/>
      <c r="D169" s="291"/>
      <c r="E169" s="8">
        <v>1900</v>
      </c>
      <c r="F169" s="8">
        <v>0</v>
      </c>
      <c r="G169" s="1" t="s">
        <v>1052</v>
      </c>
      <c r="H169" s="1" t="s">
        <v>1053</v>
      </c>
      <c r="I169" s="2" t="s">
        <v>1054</v>
      </c>
      <c r="J169" s="17" t="s">
        <v>1055</v>
      </c>
    </row>
    <row r="170" spans="1:10" s="25" customFormat="1" ht="114.75" customHeight="1">
      <c r="A170" s="292"/>
      <c r="B170" s="271"/>
      <c r="C170" s="271"/>
      <c r="D170" s="291"/>
      <c r="E170" s="8">
        <v>200</v>
      </c>
      <c r="F170" s="8">
        <v>0</v>
      </c>
      <c r="G170" s="1" t="s">
        <v>566</v>
      </c>
      <c r="H170" s="1" t="s">
        <v>841</v>
      </c>
      <c r="I170" s="2" t="s">
        <v>218</v>
      </c>
      <c r="J170" s="17" t="s">
        <v>6</v>
      </c>
    </row>
    <row r="171" spans="1:10" s="25" customFormat="1" ht="111" customHeight="1">
      <c r="A171" s="292"/>
      <c r="B171" s="271"/>
      <c r="C171" s="271"/>
      <c r="D171" s="291"/>
      <c r="E171" s="8">
        <v>1160</v>
      </c>
      <c r="F171" s="8">
        <v>0</v>
      </c>
      <c r="G171" s="1" t="s">
        <v>1609</v>
      </c>
      <c r="H171" s="1" t="s">
        <v>50</v>
      </c>
      <c r="I171" s="2" t="s">
        <v>1610</v>
      </c>
      <c r="J171" s="17" t="s">
        <v>1611</v>
      </c>
    </row>
    <row r="172" spans="1:72" s="23" customFormat="1" ht="88.5" customHeight="1">
      <c r="A172" s="292"/>
      <c r="B172" s="271"/>
      <c r="C172" s="271"/>
      <c r="D172" s="291"/>
      <c r="E172" s="4">
        <v>0</v>
      </c>
      <c r="F172" s="4">
        <v>740</v>
      </c>
      <c r="G172" s="1" t="s">
        <v>363</v>
      </c>
      <c r="H172" s="2" t="s">
        <v>62</v>
      </c>
      <c r="I172" s="2" t="s">
        <v>63</v>
      </c>
      <c r="J172" s="17" t="s">
        <v>1415</v>
      </c>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74"/>
    </row>
    <row r="173" spans="1:10" s="37" customFormat="1" ht="53.25" customHeight="1">
      <c r="A173" s="292"/>
      <c r="B173" s="271"/>
      <c r="C173" s="271"/>
      <c r="D173" s="291"/>
      <c r="E173" s="4">
        <v>0</v>
      </c>
      <c r="F173" s="4">
        <v>700</v>
      </c>
      <c r="G173" s="1" t="s">
        <v>295</v>
      </c>
      <c r="H173" s="2" t="s">
        <v>316</v>
      </c>
      <c r="I173" s="2" t="s">
        <v>296</v>
      </c>
      <c r="J173" s="17" t="s">
        <v>230</v>
      </c>
    </row>
    <row r="174" spans="1:10" s="37" customFormat="1" ht="64.5" customHeight="1">
      <c r="A174" s="292" t="s">
        <v>1907</v>
      </c>
      <c r="B174" s="271" t="s">
        <v>1905</v>
      </c>
      <c r="C174" s="271" t="s">
        <v>1904</v>
      </c>
      <c r="D174" s="291" t="s">
        <v>1906</v>
      </c>
      <c r="E174" s="4">
        <v>0</v>
      </c>
      <c r="F174" s="4">
        <v>350</v>
      </c>
      <c r="G174" s="1" t="s">
        <v>297</v>
      </c>
      <c r="H174" s="2" t="s">
        <v>298</v>
      </c>
      <c r="I174" s="1" t="s">
        <v>1364</v>
      </c>
      <c r="J174" s="18" t="s">
        <v>299</v>
      </c>
    </row>
    <row r="175" spans="1:10" ht="89.25" customHeight="1">
      <c r="A175" s="292"/>
      <c r="B175" s="271"/>
      <c r="C175" s="271"/>
      <c r="D175" s="291"/>
      <c r="E175" s="4">
        <v>0</v>
      </c>
      <c r="F175" s="4">
        <v>350</v>
      </c>
      <c r="G175" s="1" t="s">
        <v>40</v>
      </c>
      <c r="H175" s="2" t="s">
        <v>41</v>
      </c>
      <c r="I175" s="1" t="s">
        <v>42</v>
      </c>
      <c r="J175" s="18" t="s">
        <v>43</v>
      </c>
    </row>
    <row r="176" spans="1:10" ht="52.5" customHeight="1">
      <c r="A176" s="292"/>
      <c r="B176" s="271"/>
      <c r="C176" s="271"/>
      <c r="D176" s="291"/>
      <c r="E176" s="8">
        <v>0</v>
      </c>
      <c r="F176" s="8">
        <v>700</v>
      </c>
      <c r="G176" s="1" t="s">
        <v>1649</v>
      </c>
      <c r="H176" s="2" t="s">
        <v>1000</v>
      </c>
      <c r="I176" s="2" t="s">
        <v>1001</v>
      </c>
      <c r="J176" s="17" t="s">
        <v>1002</v>
      </c>
    </row>
    <row r="177" spans="1:10" ht="192" customHeight="1">
      <c r="A177" s="292"/>
      <c r="B177" s="271"/>
      <c r="C177" s="271"/>
      <c r="D177" s="291"/>
      <c r="E177" s="8">
        <v>0</v>
      </c>
      <c r="F177" s="8">
        <v>497</v>
      </c>
      <c r="G177" s="1" t="s">
        <v>687</v>
      </c>
      <c r="H177" s="2" t="s">
        <v>688</v>
      </c>
      <c r="I177" s="2" t="s">
        <v>689</v>
      </c>
      <c r="J177" s="17" t="s">
        <v>224</v>
      </c>
    </row>
    <row r="178" spans="1:10" ht="129" customHeight="1">
      <c r="A178" s="292"/>
      <c r="B178" s="271"/>
      <c r="C178" s="271"/>
      <c r="D178" s="291"/>
      <c r="E178" s="8">
        <v>0</v>
      </c>
      <c r="F178" s="8">
        <v>3000</v>
      </c>
      <c r="G178" s="1" t="s">
        <v>1097</v>
      </c>
      <c r="H178" s="2" t="s">
        <v>1098</v>
      </c>
      <c r="I178" s="2" t="s">
        <v>1099</v>
      </c>
      <c r="J178" s="17" t="s">
        <v>1100</v>
      </c>
    </row>
    <row r="179" spans="1:10" ht="95.25" customHeight="1">
      <c r="A179" s="292"/>
      <c r="B179" s="271"/>
      <c r="C179" s="271"/>
      <c r="D179" s="291"/>
      <c r="E179" s="8">
        <v>0</v>
      </c>
      <c r="F179" s="8">
        <v>500</v>
      </c>
      <c r="G179" s="1" t="s">
        <v>892</v>
      </c>
      <c r="H179" s="2" t="s">
        <v>841</v>
      </c>
      <c r="I179" s="2" t="s">
        <v>893</v>
      </c>
      <c r="J179" s="17" t="s">
        <v>1468</v>
      </c>
    </row>
    <row r="180" spans="1:10" ht="66.75" customHeight="1">
      <c r="A180" s="292"/>
      <c r="B180" s="271"/>
      <c r="C180" s="271"/>
      <c r="D180" s="291"/>
      <c r="E180" s="8">
        <v>0</v>
      </c>
      <c r="F180" s="8">
        <v>425</v>
      </c>
      <c r="G180" s="1" t="s">
        <v>739</v>
      </c>
      <c r="H180" s="2" t="s">
        <v>740</v>
      </c>
      <c r="I180" s="2" t="s">
        <v>741</v>
      </c>
      <c r="J180" s="17" t="s">
        <v>742</v>
      </c>
    </row>
    <row r="181" spans="1:10" ht="60.75" customHeight="1">
      <c r="A181" s="292" t="s">
        <v>1907</v>
      </c>
      <c r="B181" s="271" t="s">
        <v>1905</v>
      </c>
      <c r="C181" s="271" t="s">
        <v>1904</v>
      </c>
      <c r="D181" s="291" t="s">
        <v>1906</v>
      </c>
      <c r="E181" s="8">
        <v>0</v>
      </c>
      <c r="F181" s="8">
        <v>700</v>
      </c>
      <c r="G181" s="1" t="s">
        <v>76</v>
      </c>
      <c r="H181" s="2" t="s">
        <v>776</v>
      </c>
      <c r="I181" s="2" t="s">
        <v>122</v>
      </c>
      <c r="J181" s="17" t="s">
        <v>1235</v>
      </c>
    </row>
    <row r="182" spans="1:10" ht="45.75" customHeight="1">
      <c r="A182" s="292"/>
      <c r="B182" s="271"/>
      <c r="C182" s="271"/>
      <c r="D182" s="291"/>
      <c r="E182" s="8">
        <v>0</v>
      </c>
      <c r="F182" s="8">
        <v>1000</v>
      </c>
      <c r="G182" s="1" t="s">
        <v>80</v>
      </c>
      <c r="H182" s="2" t="s">
        <v>696</v>
      </c>
      <c r="I182" s="2" t="s">
        <v>77</v>
      </c>
      <c r="J182" s="17" t="s">
        <v>78</v>
      </c>
    </row>
    <row r="183" spans="1:10" ht="89.25" customHeight="1">
      <c r="A183" s="292"/>
      <c r="B183" s="271"/>
      <c r="C183" s="271"/>
      <c r="D183" s="291"/>
      <c r="E183" s="8">
        <v>0</v>
      </c>
      <c r="F183" s="8">
        <v>808</v>
      </c>
      <c r="G183" s="1" t="s">
        <v>81</v>
      </c>
      <c r="H183" s="2" t="s">
        <v>82</v>
      </c>
      <c r="I183" s="2" t="s">
        <v>83</v>
      </c>
      <c r="J183" s="17" t="s">
        <v>592</v>
      </c>
    </row>
    <row r="184" spans="1:10" ht="123" customHeight="1">
      <c r="A184" s="292"/>
      <c r="B184" s="271"/>
      <c r="C184" s="271"/>
      <c r="D184" s="291"/>
      <c r="E184" s="8">
        <v>0</v>
      </c>
      <c r="F184" s="8">
        <v>708</v>
      </c>
      <c r="G184" s="1" t="s">
        <v>593</v>
      </c>
      <c r="H184" s="2" t="s">
        <v>594</v>
      </c>
      <c r="I184" s="2" t="s">
        <v>595</v>
      </c>
      <c r="J184" s="17" t="s">
        <v>596</v>
      </c>
    </row>
    <row r="185" spans="1:10" ht="110.25" customHeight="1">
      <c r="A185" s="292"/>
      <c r="B185" s="271"/>
      <c r="C185" s="271"/>
      <c r="D185" s="291"/>
      <c r="E185" s="8">
        <v>0</v>
      </c>
      <c r="F185" s="8">
        <v>700</v>
      </c>
      <c r="G185" s="1" t="s">
        <v>597</v>
      </c>
      <c r="H185" s="2" t="s">
        <v>598</v>
      </c>
      <c r="I185" s="2" t="s">
        <v>599</v>
      </c>
      <c r="J185" s="17" t="s">
        <v>14</v>
      </c>
    </row>
    <row r="186" spans="1:10" ht="150" customHeight="1">
      <c r="A186" s="292"/>
      <c r="B186" s="271"/>
      <c r="C186" s="271"/>
      <c r="D186" s="291"/>
      <c r="E186" s="8">
        <v>0</v>
      </c>
      <c r="F186" s="8">
        <v>827</v>
      </c>
      <c r="G186" s="1" t="s">
        <v>600</v>
      </c>
      <c r="H186" s="2" t="s">
        <v>601</v>
      </c>
      <c r="I186" s="2" t="s">
        <v>602</v>
      </c>
      <c r="J186" s="17" t="s">
        <v>603</v>
      </c>
    </row>
    <row r="187" spans="1:10" ht="110.25" customHeight="1">
      <c r="A187" s="292"/>
      <c r="B187" s="271"/>
      <c r="C187" s="271"/>
      <c r="D187" s="291"/>
      <c r="E187" s="8">
        <v>0</v>
      </c>
      <c r="F187" s="8">
        <v>700</v>
      </c>
      <c r="G187" s="1" t="s">
        <v>300</v>
      </c>
      <c r="H187" s="2" t="s">
        <v>301</v>
      </c>
      <c r="I187" s="2" t="s">
        <v>302</v>
      </c>
      <c r="J187" s="17" t="s">
        <v>303</v>
      </c>
    </row>
    <row r="188" spans="1:10" ht="110.25" customHeight="1">
      <c r="A188" s="292" t="s">
        <v>1907</v>
      </c>
      <c r="B188" s="271" t="s">
        <v>1905</v>
      </c>
      <c r="C188" s="271" t="s">
        <v>1904</v>
      </c>
      <c r="D188" s="291" t="s">
        <v>1906</v>
      </c>
      <c r="E188" s="8">
        <v>0</v>
      </c>
      <c r="F188" s="8">
        <v>935</v>
      </c>
      <c r="G188" s="1" t="s">
        <v>305</v>
      </c>
      <c r="H188" s="2" t="s">
        <v>306</v>
      </c>
      <c r="I188" s="2" t="s">
        <v>1135</v>
      </c>
      <c r="J188" s="17" t="s">
        <v>325</v>
      </c>
    </row>
    <row r="189" spans="1:10" ht="110.25" customHeight="1">
      <c r="A189" s="292"/>
      <c r="B189" s="271"/>
      <c r="C189" s="271"/>
      <c r="D189" s="291"/>
      <c r="E189" s="8">
        <v>700</v>
      </c>
      <c r="F189" s="8">
        <v>0</v>
      </c>
      <c r="G189" s="1" t="s">
        <v>1333</v>
      </c>
      <c r="H189" s="2" t="s">
        <v>1334</v>
      </c>
      <c r="I189" s="2" t="s">
        <v>1335</v>
      </c>
      <c r="J189" s="17" t="s">
        <v>326</v>
      </c>
    </row>
    <row r="190" spans="1:10" ht="89.25" customHeight="1">
      <c r="A190" s="292"/>
      <c r="B190" s="271"/>
      <c r="C190" s="271"/>
      <c r="D190" s="291"/>
      <c r="E190" s="8">
        <v>3224</v>
      </c>
      <c r="F190" s="8">
        <v>0</v>
      </c>
      <c r="G190" s="1" t="s">
        <v>1357</v>
      </c>
      <c r="H190" s="2" t="s">
        <v>21</v>
      </c>
      <c r="I190" s="2" t="s">
        <v>1358</v>
      </c>
      <c r="J190" s="17" t="s">
        <v>1359</v>
      </c>
    </row>
    <row r="191" spans="1:10" ht="91.5" customHeight="1">
      <c r="A191" s="292"/>
      <c r="B191" s="271"/>
      <c r="C191" s="271"/>
      <c r="D191" s="291"/>
      <c r="E191" s="8">
        <v>120</v>
      </c>
      <c r="F191" s="8">
        <v>0</v>
      </c>
      <c r="G191" s="1" t="s">
        <v>452</v>
      </c>
      <c r="H191" s="2" t="s">
        <v>453</v>
      </c>
      <c r="I191" s="2" t="s">
        <v>454</v>
      </c>
      <c r="J191" s="17" t="s">
        <v>455</v>
      </c>
    </row>
    <row r="192" spans="1:10" ht="106.5" customHeight="1">
      <c r="A192" s="292"/>
      <c r="B192" s="271"/>
      <c r="C192" s="271"/>
      <c r="D192" s="291"/>
      <c r="E192" s="8">
        <v>875</v>
      </c>
      <c r="F192" s="8">
        <v>0</v>
      </c>
      <c r="G192" s="1" t="s">
        <v>1605</v>
      </c>
      <c r="H192" s="2" t="s">
        <v>563</v>
      </c>
      <c r="I192" s="2" t="s">
        <v>1606</v>
      </c>
      <c r="J192" s="17" t="s">
        <v>358</v>
      </c>
    </row>
    <row r="193" spans="1:10" s="38" customFormat="1" ht="90" customHeight="1">
      <c r="A193" s="292"/>
      <c r="B193" s="271"/>
      <c r="C193" s="271"/>
      <c r="D193" s="291"/>
      <c r="E193" s="8">
        <v>820</v>
      </c>
      <c r="F193" s="8">
        <v>0</v>
      </c>
      <c r="G193" s="1" t="s">
        <v>434</v>
      </c>
      <c r="H193" s="2" t="s">
        <v>748</v>
      </c>
      <c r="I193" s="2" t="s">
        <v>435</v>
      </c>
      <c r="J193" s="17" t="s">
        <v>436</v>
      </c>
    </row>
    <row r="194" spans="1:10" s="38" customFormat="1" ht="117.75" customHeight="1">
      <c r="A194" s="292"/>
      <c r="B194" s="271"/>
      <c r="C194" s="271"/>
      <c r="D194" s="291"/>
      <c r="E194" s="8">
        <v>275</v>
      </c>
      <c r="F194" s="8">
        <v>0</v>
      </c>
      <c r="G194" s="1" t="s">
        <v>561</v>
      </c>
      <c r="H194" s="2" t="s">
        <v>50</v>
      </c>
      <c r="I194" s="2" t="s">
        <v>577</v>
      </c>
      <c r="J194" s="17" t="s">
        <v>578</v>
      </c>
    </row>
    <row r="195" spans="1:10" s="38" customFormat="1" ht="108" customHeight="1">
      <c r="A195" s="265" t="s">
        <v>1907</v>
      </c>
      <c r="B195" s="273" t="s">
        <v>1905</v>
      </c>
      <c r="C195" s="252" t="s">
        <v>1908</v>
      </c>
      <c r="D195" s="290" t="s">
        <v>1906</v>
      </c>
      <c r="E195" s="8">
        <v>494</v>
      </c>
      <c r="F195" s="8">
        <v>0</v>
      </c>
      <c r="G195" s="1" t="s">
        <v>562</v>
      </c>
      <c r="H195" s="2" t="s">
        <v>563</v>
      </c>
      <c r="I195" s="2" t="s">
        <v>565</v>
      </c>
      <c r="J195" s="17" t="s">
        <v>564</v>
      </c>
    </row>
    <row r="196" spans="1:10" s="38" customFormat="1" ht="98.25" customHeight="1">
      <c r="A196" s="276"/>
      <c r="B196" s="274"/>
      <c r="C196" s="253"/>
      <c r="D196" s="290"/>
      <c r="E196" s="8">
        <v>200</v>
      </c>
      <c r="F196" s="8">
        <v>0</v>
      </c>
      <c r="G196" s="1" t="s">
        <v>884</v>
      </c>
      <c r="H196" s="2" t="s">
        <v>885</v>
      </c>
      <c r="I196" s="2" t="s">
        <v>886</v>
      </c>
      <c r="J196" s="17" t="s">
        <v>887</v>
      </c>
    </row>
    <row r="197" spans="1:10" s="38" customFormat="1" ht="45" customHeight="1">
      <c r="A197" s="266"/>
      <c r="B197" s="275"/>
      <c r="C197" s="263"/>
      <c r="D197" s="208" t="s">
        <v>1669</v>
      </c>
      <c r="E197" s="176">
        <f>SUM(E2:E196)</f>
        <v>143476</v>
      </c>
      <c r="F197" s="176">
        <f>SUM(F2:F196)</f>
        <v>139925</v>
      </c>
      <c r="G197" s="2"/>
      <c r="H197" s="2"/>
      <c r="I197" s="2"/>
      <c r="J197" s="17"/>
    </row>
    <row r="198" spans="1:10" s="38" customFormat="1" ht="129.75" customHeight="1">
      <c r="A198" s="267" t="s">
        <v>1907</v>
      </c>
      <c r="B198" s="268" t="s">
        <v>1905</v>
      </c>
      <c r="C198" s="268" t="s">
        <v>1904</v>
      </c>
      <c r="D198" s="268" t="s">
        <v>1909</v>
      </c>
      <c r="E198" s="4">
        <v>0</v>
      </c>
      <c r="F198" s="4">
        <v>938</v>
      </c>
      <c r="G198" s="1" t="s">
        <v>287</v>
      </c>
      <c r="H198" s="1" t="s">
        <v>288</v>
      </c>
      <c r="I198" s="1" t="s">
        <v>1188</v>
      </c>
      <c r="J198" s="18" t="s">
        <v>361</v>
      </c>
    </row>
    <row r="199" spans="1:10" s="38" customFormat="1" ht="78.75" customHeight="1">
      <c r="A199" s="267"/>
      <c r="B199" s="268"/>
      <c r="C199" s="268"/>
      <c r="D199" s="268"/>
      <c r="E199" s="4">
        <v>0</v>
      </c>
      <c r="F199" s="4">
        <f>3158+940</f>
        <v>4098</v>
      </c>
      <c r="G199" s="1" t="s">
        <v>1153</v>
      </c>
      <c r="H199" s="1" t="s">
        <v>1115</v>
      </c>
      <c r="I199" s="1" t="s">
        <v>1116</v>
      </c>
      <c r="J199" s="18" t="s">
        <v>1117</v>
      </c>
    </row>
    <row r="200" spans="1:10" s="38" customFormat="1" ht="77.25" customHeight="1">
      <c r="A200" s="267"/>
      <c r="B200" s="268"/>
      <c r="C200" s="268"/>
      <c r="D200" s="268"/>
      <c r="E200" s="4">
        <v>0</v>
      </c>
      <c r="F200" s="4">
        <v>1384</v>
      </c>
      <c r="G200" s="1" t="s">
        <v>188</v>
      </c>
      <c r="H200" s="2" t="s">
        <v>189</v>
      </c>
      <c r="I200" s="1" t="s">
        <v>190</v>
      </c>
      <c r="J200" s="18" t="s">
        <v>834</v>
      </c>
    </row>
    <row r="201" spans="1:10" s="38" customFormat="1" ht="189.75" customHeight="1">
      <c r="A201" s="267"/>
      <c r="B201" s="268"/>
      <c r="C201" s="268"/>
      <c r="D201" s="268"/>
      <c r="E201" s="4">
        <v>0</v>
      </c>
      <c r="F201" s="4">
        <v>1995</v>
      </c>
      <c r="G201" s="1" t="s">
        <v>835</v>
      </c>
      <c r="H201" s="2" t="s">
        <v>836</v>
      </c>
      <c r="I201" s="1" t="s">
        <v>837</v>
      </c>
      <c r="J201" s="167" t="s">
        <v>682</v>
      </c>
    </row>
    <row r="202" spans="1:10" s="38" customFormat="1" ht="130.5" customHeight="1">
      <c r="A202" s="267" t="s">
        <v>1907</v>
      </c>
      <c r="B202" s="268" t="s">
        <v>1905</v>
      </c>
      <c r="C202" s="268" t="s">
        <v>1904</v>
      </c>
      <c r="D202" s="268" t="s">
        <v>1909</v>
      </c>
      <c r="E202" s="4">
        <v>0</v>
      </c>
      <c r="F202" s="4">
        <v>830</v>
      </c>
      <c r="G202" s="1" t="s">
        <v>683</v>
      </c>
      <c r="H202" s="2" t="s">
        <v>684</v>
      </c>
      <c r="I202" s="1" t="s">
        <v>685</v>
      </c>
      <c r="J202" s="167" t="s">
        <v>686</v>
      </c>
    </row>
    <row r="203" spans="1:10" s="38" customFormat="1" ht="132" customHeight="1">
      <c r="A203" s="267"/>
      <c r="B203" s="268"/>
      <c r="C203" s="268"/>
      <c r="D203" s="268"/>
      <c r="E203" s="4">
        <v>936</v>
      </c>
      <c r="F203" s="4">
        <v>17639</v>
      </c>
      <c r="G203" s="1" t="s">
        <v>128</v>
      </c>
      <c r="H203" s="2" t="s">
        <v>129</v>
      </c>
      <c r="I203" s="1" t="s">
        <v>130</v>
      </c>
      <c r="J203" s="167" t="s">
        <v>131</v>
      </c>
    </row>
    <row r="204" spans="1:10" s="38" customFormat="1" ht="141.75" customHeight="1">
      <c r="A204" s="267"/>
      <c r="B204" s="268"/>
      <c r="C204" s="268"/>
      <c r="D204" s="268"/>
      <c r="E204" s="4">
        <v>3118</v>
      </c>
      <c r="F204" s="4">
        <v>0</v>
      </c>
      <c r="G204" s="1" t="s">
        <v>132</v>
      </c>
      <c r="H204" s="2" t="s">
        <v>133</v>
      </c>
      <c r="I204" s="1" t="s">
        <v>130</v>
      </c>
      <c r="J204" s="167" t="s">
        <v>1279</v>
      </c>
    </row>
    <row r="205" spans="1:10" s="38" customFormat="1" ht="136.5" customHeight="1">
      <c r="A205" s="267"/>
      <c r="B205" s="268"/>
      <c r="C205" s="268"/>
      <c r="D205" s="268"/>
      <c r="E205" s="4">
        <v>2743</v>
      </c>
      <c r="F205" s="4">
        <v>0</v>
      </c>
      <c r="G205" s="1" t="s">
        <v>134</v>
      </c>
      <c r="H205" s="2" t="s">
        <v>135</v>
      </c>
      <c r="I205" s="1" t="s">
        <v>130</v>
      </c>
      <c r="J205" s="167" t="s">
        <v>1214</v>
      </c>
    </row>
    <row r="206" spans="1:10" s="38" customFormat="1" ht="53.25" customHeight="1">
      <c r="A206" s="267"/>
      <c r="B206" s="268"/>
      <c r="C206" s="268"/>
      <c r="D206" s="268"/>
      <c r="E206" s="4">
        <v>0</v>
      </c>
      <c r="F206" s="4">
        <v>2312</v>
      </c>
      <c r="G206" s="1" t="s">
        <v>1469</v>
      </c>
      <c r="H206" s="2" t="s">
        <v>740</v>
      </c>
      <c r="I206" s="1" t="s">
        <v>1212</v>
      </c>
      <c r="J206" s="167" t="s">
        <v>1213</v>
      </c>
    </row>
    <row r="207" spans="1:10" s="38" customFormat="1" ht="115.5" customHeight="1">
      <c r="A207" s="267"/>
      <c r="B207" s="268"/>
      <c r="C207" s="268"/>
      <c r="D207" s="268"/>
      <c r="E207" s="4">
        <v>0</v>
      </c>
      <c r="F207" s="4">
        <v>945</v>
      </c>
      <c r="G207" s="1" t="s">
        <v>420</v>
      </c>
      <c r="H207" s="2" t="s">
        <v>421</v>
      </c>
      <c r="I207" s="1" t="s">
        <v>422</v>
      </c>
      <c r="J207" s="167" t="s">
        <v>423</v>
      </c>
    </row>
    <row r="208" spans="1:10" s="38" customFormat="1" ht="148.5" customHeight="1">
      <c r="A208" s="267" t="s">
        <v>1907</v>
      </c>
      <c r="B208" s="268" t="s">
        <v>1905</v>
      </c>
      <c r="C208" s="268" t="s">
        <v>1904</v>
      </c>
      <c r="D208" s="268" t="s">
        <v>1909</v>
      </c>
      <c r="E208" s="4">
        <v>0</v>
      </c>
      <c r="F208" s="4">
        <v>4575</v>
      </c>
      <c r="G208" s="1" t="s">
        <v>64</v>
      </c>
      <c r="H208" s="2" t="s">
        <v>65</v>
      </c>
      <c r="I208" s="1" t="s">
        <v>66</v>
      </c>
      <c r="J208" s="167" t="s">
        <v>984</v>
      </c>
    </row>
    <row r="209" spans="1:10" s="38" customFormat="1" ht="98.25" customHeight="1">
      <c r="A209" s="267"/>
      <c r="B209" s="268"/>
      <c r="C209" s="268"/>
      <c r="D209" s="268"/>
      <c r="E209" s="4">
        <v>0</v>
      </c>
      <c r="F209" s="4">
        <v>3138</v>
      </c>
      <c r="G209" s="1" t="s">
        <v>985</v>
      </c>
      <c r="H209" s="2" t="s">
        <v>421</v>
      </c>
      <c r="I209" s="1" t="s">
        <v>986</v>
      </c>
      <c r="J209" s="167" t="s">
        <v>987</v>
      </c>
    </row>
    <row r="210" spans="1:10" s="38" customFormat="1" ht="122.25" customHeight="1">
      <c r="A210" s="267"/>
      <c r="B210" s="268"/>
      <c r="C210" s="268"/>
      <c r="D210" s="268"/>
      <c r="E210" s="4">
        <v>0</v>
      </c>
      <c r="F210" s="4">
        <v>5016</v>
      </c>
      <c r="G210" s="1" t="s">
        <v>988</v>
      </c>
      <c r="H210" s="2" t="s">
        <v>138</v>
      </c>
      <c r="I210" s="1" t="s">
        <v>989</v>
      </c>
      <c r="J210" s="167" t="s">
        <v>990</v>
      </c>
    </row>
    <row r="211" spans="1:10" s="38" customFormat="1" ht="84.75" customHeight="1">
      <c r="A211" s="267"/>
      <c r="B211" s="268"/>
      <c r="C211" s="268"/>
      <c r="D211" s="268"/>
      <c r="E211" s="4">
        <v>0</v>
      </c>
      <c r="F211" s="4">
        <v>1330</v>
      </c>
      <c r="G211" s="1" t="s">
        <v>1082</v>
      </c>
      <c r="H211" s="2" t="s">
        <v>609</v>
      </c>
      <c r="I211" s="1" t="s">
        <v>1083</v>
      </c>
      <c r="J211" s="167" t="s">
        <v>1084</v>
      </c>
    </row>
    <row r="212" spans="1:10" s="38" customFormat="1" ht="84.75" customHeight="1">
      <c r="A212" s="267"/>
      <c r="B212" s="268"/>
      <c r="C212" s="268"/>
      <c r="D212" s="268"/>
      <c r="E212" s="4">
        <v>0</v>
      </c>
      <c r="F212" s="4">
        <v>1659</v>
      </c>
      <c r="G212" s="1" t="s">
        <v>1315</v>
      </c>
      <c r="H212" s="2" t="s">
        <v>17</v>
      </c>
      <c r="I212" s="1" t="s">
        <v>1316</v>
      </c>
      <c r="J212" s="167" t="s">
        <v>1317</v>
      </c>
    </row>
    <row r="213" spans="1:10" s="38" customFormat="1" ht="84.75" customHeight="1">
      <c r="A213" s="267"/>
      <c r="B213" s="268"/>
      <c r="C213" s="268"/>
      <c r="D213" s="268"/>
      <c r="E213" s="4">
        <v>0</v>
      </c>
      <c r="F213" s="4">
        <v>2745</v>
      </c>
      <c r="G213" s="1" t="s">
        <v>1319</v>
      </c>
      <c r="H213" s="2" t="s">
        <v>126</v>
      </c>
      <c r="I213" s="1" t="s">
        <v>1318</v>
      </c>
      <c r="J213" s="167" t="s">
        <v>1320</v>
      </c>
    </row>
    <row r="214" spans="1:10" s="38" customFormat="1" ht="117" customHeight="1">
      <c r="A214" s="267" t="s">
        <v>1907</v>
      </c>
      <c r="B214" s="268" t="s">
        <v>1905</v>
      </c>
      <c r="C214" s="268" t="s">
        <v>1904</v>
      </c>
      <c r="D214" s="268" t="s">
        <v>1909</v>
      </c>
      <c r="E214" s="4">
        <v>0</v>
      </c>
      <c r="F214" s="4">
        <v>6523</v>
      </c>
      <c r="G214" s="1" t="s">
        <v>1321</v>
      </c>
      <c r="H214" s="2" t="s">
        <v>818</v>
      </c>
      <c r="I214" s="1" t="s">
        <v>1322</v>
      </c>
      <c r="J214" s="167" t="s">
        <v>100</v>
      </c>
    </row>
    <row r="215" spans="1:10" s="38" customFormat="1" ht="84.75" customHeight="1">
      <c r="A215" s="267"/>
      <c r="B215" s="268"/>
      <c r="C215" s="268"/>
      <c r="D215" s="268"/>
      <c r="E215" s="4">
        <v>0</v>
      </c>
      <c r="F215" s="4">
        <v>1008</v>
      </c>
      <c r="G215" s="1" t="s">
        <v>1280</v>
      </c>
      <c r="H215" s="2" t="s">
        <v>1281</v>
      </c>
      <c r="I215" s="1" t="s">
        <v>1282</v>
      </c>
      <c r="J215" s="167" t="s">
        <v>5</v>
      </c>
    </row>
    <row r="216" spans="1:10" s="38" customFormat="1" ht="84.75" customHeight="1">
      <c r="A216" s="267"/>
      <c r="B216" s="268"/>
      <c r="C216" s="268"/>
      <c r="D216" s="268"/>
      <c r="E216" s="4">
        <v>0</v>
      </c>
      <c r="F216" s="4">
        <v>2460</v>
      </c>
      <c r="G216" s="1" t="s">
        <v>1471</v>
      </c>
      <c r="H216" s="2" t="s">
        <v>278</v>
      </c>
      <c r="I216" s="1" t="s">
        <v>1472</v>
      </c>
      <c r="J216" s="167" t="s">
        <v>1473</v>
      </c>
    </row>
    <row r="217" spans="1:10" s="38" customFormat="1" ht="84.75" customHeight="1">
      <c r="A217" s="267"/>
      <c r="B217" s="268"/>
      <c r="C217" s="268"/>
      <c r="D217" s="268"/>
      <c r="E217" s="4">
        <v>0</v>
      </c>
      <c r="F217" s="4">
        <v>378</v>
      </c>
      <c r="G217" s="1" t="s">
        <v>1383</v>
      </c>
      <c r="H217" s="2" t="s">
        <v>1384</v>
      </c>
      <c r="I217" s="1" t="s">
        <v>1156</v>
      </c>
      <c r="J217" s="167" t="s">
        <v>1157</v>
      </c>
    </row>
    <row r="218" spans="1:10" s="38" customFormat="1" ht="84.75" customHeight="1">
      <c r="A218" s="267"/>
      <c r="B218" s="268"/>
      <c r="C218" s="268"/>
      <c r="D218" s="268"/>
      <c r="E218" s="4">
        <v>0</v>
      </c>
      <c r="F218" s="4">
        <v>8197</v>
      </c>
      <c r="G218" s="1" t="s">
        <v>1195</v>
      </c>
      <c r="H218" s="2" t="s">
        <v>1115</v>
      </c>
      <c r="I218" s="1" t="s">
        <v>1197</v>
      </c>
      <c r="J218" s="167" t="s">
        <v>1196</v>
      </c>
    </row>
    <row r="219" spans="1:10" s="38" customFormat="1" ht="84.75" customHeight="1">
      <c r="A219" s="267"/>
      <c r="B219" s="268"/>
      <c r="C219" s="268"/>
      <c r="D219" s="268"/>
      <c r="E219" s="4">
        <v>0</v>
      </c>
      <c r="F219" s="4">
        <v>838</v>
      </c>
      <c r="G219" s="1" t="s">
        <v>1558</v>
      </c>
      <c r="H219" s="2" t="s">
        <v>841</v>
      </c>
      <c r="I219" s="1" t="s">
        <v>1559</v>
      </c>
      <c r="J219" s="167" t="s">
        <v>187</v>
      </c>
    </row>
    <row r="220" spans="1:10" s="38" customFormat="1" ht="84.75" customHeight="1">
      <c r="A220" s="267"/>
      <c r="B220" s="268"/>
      <c r="C220" s="268"/>
      <c r="D220" s="268"/>
      <c r="E220" s="4">
        <v>0</v>
      </c>
      <c r="F220" s="4">
        <v>1461</v>
      </c>
      <c r="G220" s="1" t="s">
        <v>761</v>
      </c>
      <c r="H220" s="1" t="s">
        <v>762</v>
      </c>
      <c r="I220" s="1" t="s">
        <v>763</v>
      </c>
      <c r="J220" s="167" t="s">
        <v>1651</v>
      </c>
    </row>
    <row r="221" spans="1:10" s="38" customFormat="1" ht="84.75" customHeight="1">
      <c r="A221" s="267"/>
      <c r="B221" s="268"/>
      <c r="C221" s="268"/>
      <c r="D221" s="268"/>
      <c r="E221" s="4">
        <v>0</v>
      </c>
      <c r="F221" s="4">
        <v>5456</v>
      </c>
      <c r="G221" s="1" t="s">
        <v>1128</v>
      </c>
      <c r="H221" s="1" t="s">
        <v>1129</v>
      </c>
      <c r="I221" s="1" t="s">
        <v>1130</v>
      </c>
      <c r="J221" s="167" t="s">
        <v>11</v>
      </c>
    </row>
    <row r="222" spans="1:10" s="38" customFormat="1" ht="84.75" customHeight="1">
      <c r="A222" s="267" t="s">
        <v>1907</v>
      </c>
      <c r="B222" s="268" t="s">
        <v>1905</v>
      </c>
      <c r="C222" s="268" t="s">
        <v>1904</v>
      </c>
      <c r="D222" s="268" t="s">
        <v>1909</v>
      </c>
      <c r="E222" s="8">
        <v>0</v>
      </c>
      <c r="F222" s="8">
        <v>3419</v>
      </c>
      <c r="G222" s="1" t="s">
        <v>1449</v>
      </c>
      <c r="H222" s="2" t="s">
        <v>1450</v>
      </c>
      <c r="I222" s="2" t="s">
        <v>1451</v>
      </c>
      <c r="J222" s="17" t="s">
        <v>1452</v>
      </c>
    </row>
    <row r="223" spans="1:10" s="38" customFormat="1" ht="84.75" customHeight="1">
      <c r="A223" s="267"/>
      <c r="B223" s="268"/>
      <c r="C223" s="268"/>
      <c r="D223" s="268"/>
      <c r="E223" s="8">
        <v>0</v>
      </c>
      <c r="F223" s="8">
        <v>3883</v>
      </c>
      <c r="G223" s="1" t="s">
        <v>1453</v>
      </c>
      <c r="H223" s="2" t="s">
        <v>50</v>
      </c>
      <c r="I223" s="2" t="s">
        <v>1454</v>
      </c>
      <c r="J223" s="17" t="s">
        <v>1455</v>
      </c>
    </row>
    <row r="224" spans="1:10" s="38" customFormat="1" ht="71.25" customHeight="1">
      <c r="A224" s="267"/>
      <c r="B224" s="268"/>
      <c r="C224" s="268"/>
      <c r="D224" s="268"/>
      <c r="E224" s="8">
        <v>0</v>
      </c>
      <c r="F224" s="8">
        <v>378</v>
      </c>
      <c r="G224" s="1" t="s">
        <v>368</v>
      </c>
      <c r="H224" s="2" t="s">
        <v>740</v>
      </c>
      <c r="I224" s="2" t="s">
        <v>1411</v>
      </c>
      <c r="J224" s="17" t="s">
        <v>1412</v>
      </c>
    </row>
    <row r="225" spans="1:10" s="38" customFormat="1" ht="84.75" customHeight="1">
      <c r="A225" s="267"/>
      <c r="B225" s="268"/>
      <c r="C225" s="268"/>
      <c r="D225" s="268"/>
      <c r="E225" s="8">
        <v>990</v>
      </c>
      <c r="F225" s="8">
        <v>1107</v>
      </c>
      <c r="G225" s="1" t="s">
        <v>1061</v>
      </c>
      <c r="H225" s="2" t="s">
        <v>1062</v>
      </c>
      <c r="I225" s="2" t="s">
        <v>1063</v>
      </c>
      <c r="J225" s="17" t="s">
        <v>1064</v>
      </c>
    </row>
    <row r="226" spans="1:10" s="38" customFormat="1" ht="50.25" customHeight="1">
      <c r="A226" s="267"/>
      <c r="B226" s="268"/>
      <c r="C226" s="268"/>
      <c r="D226" s="268"/>
      <c r="E226" s="8">
        <v>441</v>
      </c>
      <c r="F226" s="8">
        <v>0</v>
      </c>
      <c r="G226" s="1" t="s">
        <v>1466</v>
      </c>
      <c r="H226" s="2" t="s">
        <v>1115</v>
      </c>
      <c r="I226" s="2" t="s">
        <v>1168</v>
      </c>
      <c r="J226" s="17" t="s">
        <v>767</v>
      </c>
    </row>
    <row r="227" spans="1:10" s="38" customFormat="1" ht="100.5" customHeight="1">
      <c r="A227" s="267"/>
      <c r="B227" s="268"/>
      <c r="C227" s="268"/>
      <c r="D227" s="268"/>
      <c r="E227" s="8">
        <v>6364</v>
      </c>
      <c r="F227" s="8">
        <v>0</v>
      </c>
      <c r="G227" s="1" t="s">
        <v>118</v>
      </c>
      <c r="H227" s="2" t="s">
        <v>140</v>
      </c>
      <c r="I227" s="2" t="s">
        <v>1467</v>
      </c>
      <c r="J227" s="17" t="s">
        <v>319</v>
      </c>
    </row>
    <row r="228" spans="1:10" s="38" customFormat="1" ht="162.75" customHeight="1">
      <c r="A228" s="267"/>
      <c r="B228" s="268"/>
      <c r="C228" s="268"/>
      <c r="D228" s="268"/>
      <c r="E228" s="8">
        <v>1764</v>
      </c>
      <c r="F228" s="8">
        <v>0</v>
      </c>
      <c r="G228" s="1" t="s">
        <v>119</v>
      </c>
      <c r="H228" s="2" t="s">
        <v>120</v>
      </c>
      <c r="I228" s="2" t="s">
        <v>121</v>
      </c>
      <c r="J228" s="17" t="s">
        <v>8</v>
      </c>
    </row>
    <row r="229" spans="1:10" s="38" customFormat="1" ht="84.75" customHeight="1">
      <c r="A229" s="267"/>
      <c r="B229" s="268"/>
      <c r="C229" s="268"/>
      <c r="D229" s="268"/>
      <c r="E229" s="8">
        <v>630</v>
      </c>
      <c r="F229" s="8">
        <v>0</v>
      </c>
      <c r="G229" s="1" t="s">
        <v>179</v>
      </c>
      <c r="H229" s="2" t="s">
        <v>764</v>
      </c>
      <c r="I229" s="2" t="s">
        <v>765</v>
      </c>
      <c r="J229" s="17" t="s">
        <v>766</v>
      </c>
    </row>
    <row r="230" spans="1:10" ht="66" customHeight="1">
      <c r="A230" s="267" t="s">
        <v>1907</v>
      </c>
      <c r="B230" s="268" t="s">
        <v>1905</v>
      </c>
      <c r="C230" s="268" t="s">
        <v>1904</v>
      </c>
      <c r="D230" s="268" t="s">
        <v>1909</v>
      </c>
      <c r="E230" s="8">
        <v>1386</v>
      </c>
      <c r="F230" s="8">
        <v>0</v>
      </c>
      <c r="G230" s="1" t="s">
        <v>830</v>
      </c>
      <c r="H230" s="2" t="s">
        <v>409</v>
      </c>
      <c r="I230" s="2" t="s">
        <v>410</v>
      </c>
      <c r="J230" s="17" t="s">
        <v>195</v>
      </c>
    </row>
    <row r="231" spans="1:10" ht="66" customHeight="1">
      <c r="A231" s="267"/>
      <c r="B231" s="268"/>
      <c r="C231" s="268"/>
      <c r="D231" s="268"/>
      <c r="E231" s="8">
        <v>798</v>
      </c>
      <c r="F231" s="8">
        <v>0</v>
      </c>
      <c r="G231" s="1" t="s">
        <v>180</v>
      </c>
      <c r="H231" s="2" t="s">
        <v>21</v>
      </c>
      <c r="I231" s="2" t="s">
        <v>419</v>
      </c>
      <c r="J231" s="17" t="s">
        <v>194</v>
      </c>
    </row>
    <row r="232" spans="1:10" ht="122.25" customHeight="1">
      <c r="A232" s="267"/>
      <c r="B232" s="268"/>
      <c r="C232" s="268"/>
      <c r="D232" s="268"/>
      <c r="E232" s="8">
        <v>1737</v>
      </c>
      <c r="F232" s="8">
        <v>0</v>
      </c>
      <c r="G232" s="1" t="s">
        <v>181</v>
      </c>
      <c r="H232" s="2" t="s">
        <v>183</v>
      </c>
      <c r="I232" s="2" t="s">
        <v>1298</v>
      </c>
      <c r="J232" s="17" t="s">
        <v>196</v>
      </c>
    </row>
    <row r="233" spans="1:10" ht="67.5" customHeight="1">
      <c r="A233" s="267"/>
      <c r="B233" s="268"/>
      <c r="C233" s="268"/>
      <c r="D233" s="268"/>
      <c r="E233" s="8">
        <v>978</v>
      </c>
      <c r="F233" s="8">
        <v>0</v>
      </c>
      <c r="G233" s="1" t="s">
        <v>182</v>
      </c>
      <c r="H233" s="2" t="s">
        <v>183</v>
      </c>
      <c r="I233" s="2" t="s">
        <v>1296</v>
      </c>
      <c r="J233" s="17" t="s">
        <v>1297</v>
      </c>
    </row>
    <row r="234" spans="1:10" ht="108" customHeight="1">
      <c r="A234" s="267"/>
      <c r="B234" s="268"/>
      <c r="C234" s="268"/>
      <c r="D234" s="268"/>
      <c r="E234" s="8">
        <v>15000</v>
      </c>
      <c r="F234" s="8">
        <v>0</v>
      </c>
      <c r="G234" s="1" t="s">
        <v>214</v>
      </c>
      <c r="H234" s="2" t="s">
        <v>215</v>
      </c>
      <c r="I234" s="2" t="s">
        <v>216</v>
      </c>
      <c r="J234" s="17" t="s">
        <v>217</v>
      </c>
    </row>
    <row r="235" spans="1:10" ht="129" customHeight="1">
      <c r="A235" s="267"/>
      <c r="B235" s="268"/>
      <c r="C235" s="268"/>
      <c r="D235" s="268"/>
      <c r="E235" s="8">
        <v>6867</v>
      </c>
      <c r="F235" s="8">
        <v>288</v>
      </c>
      <c r="G235" s="1" t="s">
        <v>1299</v>
      </c>
      <c r="H235" s="2" t="s">
        <v>421</v>
      </c>
      <c r="I235" s="2" t="s">
        <v>1300</v>
      </c>
      <c r="J235" s="17" t="s">
        <v>1301</v>
      </c>
    </row>
    <row r="236" spans="1:10" ht="67.5" customHeight="1">
      <c r="A236" s="267"/>
      <c r="B236" s="268"/>
      <c r="C236" s="268"/>
      <c r="D236" s="268"/>
      <c r="E236" s="8">
        <v>500</v>
      </c>
      <c r="F236" s="8">
        <v>0</v>
      </c>
      <c r="G236" s="1" t="s">
        <v>580</v>
      </c>
      <c r="H236" s="2" t="s">
        <v>581</v>
      </c>
      <c r="I236" s="2" t="s">
        <v>582</v>
      </c>
      <c r="J236" s="17" t="s">
        <v>583</v>
      </c>
    </row>
    <row r="237" spans="1:10" ht="106.5" customHeight="1">
      <c r="A237" s="267"/>
      <c r="B237" s="268"/>
      <c r="C237" s="268"/>
      <c r="D237" s="268"/>
      <c r="E237" s="8">
        <v>5016</v>
      </c>
      <c r="F237" s="8">
        <v>0</v>
      </c>
      <c r="G237" s="1" t="s">
        <v>584</v>
      </c>
      <c r="H237" s="2" t="s">
        <v>585</v>
      </c>
      <c r="I237" s="2" t="s">
        <v>586</v>
      </c>
      <c r="J237" s="17" t="s">
        <v>193</v>
      </c>
    </row>
    <row r="238" spans="1:10" ht="90.75" customHeight="1">
      <c r="A238" s="265" t="s">
        <v>1907</v>
      </c>
      <c r="B238" s="248" t="s">
        <v>1905</v>
      </c>
      <c r="C238" s="248" t="s">
        <v>1904</v>
      </c>
      <c r="D238" s="268" t="s">
        <v>1909</v>
      </c>
      <c r="E238" s="8">
        <v>1260</v>
      </c>
      <c r="F238" s="8">
        <v>0</v>
      </c>
      <c r="G238" s="1" t="s">
        <v>1373</v>
      </c>
      <c r="H238" s="2" t="s">
        <v>1374</v>
      </c>
      <c r="I238" s="2" t="s">
        <v>1375</v>
      </c>
      <c r="J238" s="17" t="s">
        <v>1376</v>
      </c>
    </row>
    <row r="239" spans="1:10" ht="129" customHeight="1">
      <c r="A239" s="276"/>
      <c r="B239" s="249"/>
      <c r="C239" s="249"/>
      <c r="D239" s="268"/>
      <c r="E239" s="8">
        <v>19376</v>
      </c>
      <c r="F239" s="8">
        <v>0</v>
      </c>
      <c r="G239" s="1" t="s">
        <v>525</v>
      </c>
      <c r="H239" s="2" t="s">
        <v>526</v>
      </c>
      <c r="I239" s="2" t="s">
        <v>527</v>
      </c>
      <c r="J239" s="17" t="s">
        <v>463</v>
      </c>
    </row>
    <row r="240" spans="1:10" ht="96.75" customHeight="1">
      <c r="A240" s="276"/>
      <c r="B240" s="249"/>
      <c r="C240" s="249"/>
      <c r="D240" s="268"/>
      <c r="E240" s="8">
        <v>2136</v>
      </c>
      <c r="F240" s="8">
        <v>0</v>
      </c>
      <c r="G240" s="1" t="s">
        <v>464</v>
      </c>
      <c r="H240" s="2" t="s">
        <v>465</v>
      </c>
      <c r="I240" s="2" t="s">
        <v>466</v>
      </c>
      <c r="J240" s="17" t="s">
        <v>467</v>
      </c>
    </row>
    <row r="241" spans="1:71" s="22" customFormat="1" ht="94.5" customHeight="1">
      <c r="A241" s="276"/>
      <c r="B241" s="249"/>
      <c r="C241" s="249"/>
      <c r="D241" s="268"/>
      <c r="E241" s="4">
        <v>5809</v>
      </c>
      <c r="F241" s="4">
        <v>0</v>
      </c>
      <c r="G241" s="2" t="s">
        <v>381</v>
      </c>
      <c r="H241" s="1" t="s">
        <v>21</v>
      </c>
      <c r="I241" s="1" t="s">
        <v>382</v>
      </c>
      <c r="J241" s="18" t="s">
        <v>383</v>
      </c>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row>
    <row r="242" spans="1:72" s="23" customFormat="1" ht="139.5" customHeight="1">
      <c r="A242" s="276"/>
      <c r="B242" s="249"/>
      <c r="C242" s="249"/>
      <c r="D242" s="268"/>
      <c r="E242" s="8">
        <v>9432</v>
      </c>
      <c r="F242" s="8">
        <v>0</v>
      </c>
      <c r="G242" s="1" t="s">
        <v>378</v>
      </c>
      <c r="H242" s="1" t="s">
        <v>360</v>
      </c>
      <c r="I242" s="1" t="s">
        <v>379</v>
      </c>
      <c r="J242" s="18" t="s">
        <v>380</v>
      </c>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74"/>
    </row>
    <row r="243" spans="1:10" s="38" customFormat="1" ht="45" customHeight="1">
      <c r="A243" s="266"/>
      <c r="B243" s="256"/>
      <c r="C243" s="256"/>
      <c r="D243" s="1" t="s">
        <v>1669</v>
      </c>
      <c r="E243" s="176">
        <f>SUM(E198:E242)</f>
        <v>87281</v>
      </c>
      <c r="F243" s="176">
        <f>SUM(F198:F242)</f>
        <v>84000</v>
      </c>
      <c r="G243" s="2"/>
      <c r="H243" s="2"/>
      <c r="I243" s="2"/>
      <c r="J243" s="17"/>
    </row>
    <row r="244" spans="1:72" s="23" customFormat="1" ht="240.75" customHeight="1">
      <c r="A244" s="204" t="s">
        <v>1907</v>
      </c>
      <c r="B244" s="203" t="s">
        <v>1905</v>
      </c>
      <c r="C244" s="248" t="s">
        <v>1904</v>
      </c>
      <c r="D244" s="196" t="s">
        <v>1910</v>
      </c>
      <c r="E244" s="175">
        <v>59003</v>
      </c>
      <c r="F244" s="4">
        <v>60000</v>
      </c>
      <c r="G244" s="1" t="s">
        <v>93</v>
      </c>
      <c r="H244" s="1" t="s">
        <v>1900</v>
      </c>
      <c r="I244" s="1" t="s">
        <v>1901</v>
      </c>
      <c r="J244" s="169" t="s">
        <v>1902</v>
      </c>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74"/>
    </row>
    <row r="245" spans="1:10" s="6" customFormat="1" ht="51" customHeight="1">
      <c r="A245" s="205"/>
      <c r="B245" s="210"/>
      <c r="C245" s="256"/>
      <c r="D245" s="1" t="s">
        <v>1669</v>
      </c>
      <c r="E245" s="177">
        <f>SUBTOTAL(9,E244:E244)</f>
        <v>59003</v>
      </c>
      <c r="F245" s="177">
        <f>SUBTOTAL(9,F244:F244)</f>
        <v>60000</v>
      </c>
      <c r="G245" s="2"/>
      <c r="H245" s="2"/>
      <c r="I245" s="2"/>
      <c r="J245" s="17"/>
    </row>
    <row r="246" spans="1:72" s="36" customFormat="1" ht="93" customHeight="1">
      <c r="A246" s="265" t="s">
        <v>1907</v>
      </c>
      <c r="B246" s="248" t="s">
        <v>1905</v>
      </c>
      <c r="C246" s="248" t="s">
        <v>1904</v>
      </c>
      <c r="D246" s="291" t="s">
        <v>1911</v>
      </c>
      <c r="E246" s="4">
        <v>0</v>
      </c>
      <c r="F246" s="4">
        <v>18150</v>
      </c>
      <c r="G246" s="1" t="s">
        <v>1493</v>
      </c>
      <c r="H246" s="1" t="s">
        <v>1494</v>
      </c>
      <c r="I246" s="1" t="s">
        <v>1495</v>
      </c>
      <c r="J246" s="18" t="s">
        <v>1210</v>
      </c>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75"/>
    </row>
    <row r="247" spans="1:10" s="37" customFormat="1" ht="83.25" customHeight="1">
      <c r="A247" s="276"/>
      <c r="B247" s="249"/>
      <c r="C247" s="249"/>
      <c r="D247" s="291"/>
      <c r="E247" s="4">
        <v>4800</v>
      </c>
      <c r="F247" s="4">
        <v>21850</v>
      </c>
      <c r="G247" s="1" t="s">
        <v>1211</v>
      </c>
      <c r="H247" s="1" t="s">
        <v>99</v>
      </c>
      <c r="I247" s="1" t="s">
        <v>732</v>
      </c>
      <c r="J247" s="18" t="s">
        <v>733</v>
      </c>
    </row>
    <row r="248" spans="1:10" s="37" customFormat="1" ht="76.5" customHeight="1">
      <c r="A248" s="276"/>
      <c r="B248" s="249"/>
      <c r="C248" s="249"/>
      <c r="D248" s="291"/>
      <c r="E248" s="4">
        <v>16291</v>
      </c>
      <c r="F248" s="4">
        <v>0</v>
      </c>
      <c r="G248" s="1" t="s">
        <v>734</v>
      </c>
      <c r="H248" s="1" t="s">
        <v>735</v>
      </c>
      <c r="I248" s="1" t="s">
        <v>736</v>
      </c>
      <c r="J248" s="18" t="s">
        <v>555</v>
      </c>
    </row>
    <row r="249" spans="1:10" s="37" customFormat="1" ht="74.25" customHeight="1">
      <c r="A249" s="276"/>
      <c r="B249" s="249"/>
      <c r="C249" s="249"/>
      <c r="D249" s="291"/>
      <c r="E249" s="4">
        <v>11740</v>
      </c>
      <c r="F249" s="4">
        <v>0</v>
      </c>
      <c r="G249" s="1" t="s">
        <v>556</v>
      </c>
      <c r="H249" s="1" t="s">
        <v>557</v>
      </c>
      <c r="I249" s="1" t="s">
        <v>558</v>
      </c>
      <c r="J249" s="18" t="s">
        <v>559</v>
      </c>
    </row>
    <row r="250" spans="1:10" s="37" customFormat="1" ht="60" customHeight="1">
      <c r="A250" s="276"/>
      <c r="B250" s="249"/>
      <c r="C250" s="249"/>
      <c r="D250" s="291"/>
      <c r="E250" s="4">
        <v>1992</v>
      </c>
      <c r="F250" s="4">
        <v>0</v>
      </c>
      <c r="G250" s="1" t="s">
        <v>1396</v>
      </c>
      <c r="H250" s="1" t="s">
        <v>365</v>
      </c>
      <c r="I250" s="1" t="s">
        <v>384</v>
      </c>
      <c r="J250" s="18" t="s">
        <v>385</v>
      </c>
    </row>
    <row r="251" spans="1:10" ht="49.5" customHeight="1">
      <c r="A251" s="266"/>
      <c r="B251" s="256"/>
      <c r="C251" s="256"/>
      <c r="D251" s="1" t="s">
        <v>1669</v>
      </c>
      <c r="E251" s="177">
        <f>SUM(E246:E250)</f>
        <v>34823</v>
      </c>
      <c r="F251" s="177">
        <f>SUM(F246:F250)</f>
        <v>40000</v>
      </c>
      <c r="G251" s="2"/>
      <c r="H251" s="2"/>
      <c r="I251" s="2"/>
      <c r="J251" s="17"/>
    </row>
    <row r="252" spans="1:71" s="22" customFormat="1" ht="111.75" customHeight="1">
      <c r="A252" s="267" t="s">
        <v>1907</v>
      </c>
      <c r="B252" s="268" t="s">
        <v>1905</v>
      </c>
      <c r="C252" s="268" t="s">
        <v>1904</v>
      </c>
      <c r="D252" s="291" t="s">
        <v>1912</v>
      </c>
      <c r="E252" s="4">
        <v>0</v>
      </c>
      <c r="F252" s="4">
        <v>10000</v>
      </c>
      <c r="G252" s="1" t="s">
        <v>1091</v>
      </c>
      <c r="H252" s="1" t="s">
        <v>1092</v>
      </c>
      <c r="I252" s="1" t="s">
        <v>1093</v>
      </c>
      <c r="J252" s="18" t="s">
        <v>231</v>
      </c>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row>
    <row r="253" spans="1:71" s="22" customFormat="1" ht="127.5" customHeight="1">
      <c r="A253" s="267"/>
      <c r="B253" s="268"/>
      <c r="C253" s="268"/>
      <c r="D253" s="291"/>
      <c r="E253" s="4">
        <v>0</v>
      </c>
      <c r="F253" s="4">
        <v>4510</v>
      </c>
      <c r="G253" s="1" t="s">
        <v>1095</v>
      </c>
      <c r="H253" s="1" t="s">
        <v>1094</v>
      </c>
      <c r="I253" s="1" t="s">
        <v>1096</v>
      </c>
      <c r="J253" s="18" t="s">
        <v>232</v>
      </c>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row>
    <row r="254" spans="1:71" s="22" customFormat="1" ht="89.25" customHeight="1">
      <c r="A254" s="267"/>
      <c r="B254" s="268"/>
      <c r="C254" s="268"/>
      <c r="D254" s="291"/>
      <c r="E254" s="4">
        <v>0</v>
      </c>
      <c r="F254" s="4">
        <v>10000</v>
      </c>
      <c r="G254" s="1" t="s">
        <v>427</v>
      </c>
      <c r="H254" s="1" t="s">
        <v>428</v>
      </c>
      <c r="I254" s="1" t="s">
        <v>429</v>
      </c>
      <c r="J254" s="18" t="s">
        <v>430</v>
      </c>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row>
    <row r="255" spans="1:71" s="22" customFormat="1" ht="69.75" customHeight="1">
      <c r="A255" s="267"/>
      <c r="B255" s="268"/>
      <c r="C255" s="268"/>
      <c r="D255" s="291"/>
      <c r="E255" s="4">
        <v>0</v>
      </c>
      <c r="F255" s="4">
        <v>10000</v>
      </c>
      <c r="G255" s="1" t="s">
        <v>1215</v>
      </c>
      <c r="H255" s="1" t="s">
        <v>1216</v>
      </c>
      <c r="I255" s="1" t="s">
        <v>1217</v>
      </c>
      <c r="J255" s="18" t="s">
        <v>1218</v>
      </c>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row>
    <row r="256" spans="1:71" s="22" customFormat="1" ht="124.5" customHeight="1">
      <c r="A256" s="267"/>
      <c r="B256" s="268"/>
      <c r="C256" s="268"/>
      <c r="D256" s="291"/>
      <c r="E256" s="4">
        <v>5264</v>
      </c>
      <c r="F256" s="4">
        <v>4736</v>
      </c>
      <c r="G256" s="1" t="s">
        <v>310</v>
      </c>
      <c r="H256" s="1" t="s">
        <v>799</v>
      </c>
      <c r="I256" s="1" t="s">
        <v>797</v>
      </c>
      <c r="J256" s="18" t="s">
        <v>798</v>
      </c>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row>
    <row r="257" spans="1:71" s="22" customFormat="1" ht="69.75" customHeight="1">
      <c r="A257" s="267"/>
      <c r="B257" s="268"/>
      <c r="C257" s="268"/>
      <c r="D257" s="291"/>
      <c r="E257" s="4">
        <v>9246</v>
      </c>
      <c r="F257" s="4">
        <v>754</v>
      </c>
      <c r="G257" s="1" t="s">
        <v>723</v>
      </c>
      <c r="H257" s="1" t="s">
        <v>724</v>
      </c>
      <c r="I257" s="1" t="s">
        <v>725</v>
      </c>
      <c r="J257" s="18" t="s">
        <v>308</v>
      </c>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row>
    <row r="258" spans="1:71" s="22" customFormat="1" ht="69.75" customHeight="1">
      <c r="A258" s="267"/>
      <c r="B258" s="268"/>
      <c r="C258" s="268"/>
      <c r="D258" s="291"/>
      <c r="E258" s="4">
        <v>10000</v>
      </c>
      <c r="F258" s="4">
        <v>0</v>
      </c>
      <c r="G258" s="1" t="s">
        <v>509</v>
      </c>
      <c r="H258" s="1" t="s">
        <v>278</v>
      </c>
      <c r="I258" s="1" t="s">
        <v>510</v>
      </c>
      <c r="J258" s="18" t="s">
        <v>511</v>
      </c>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row>
    <row r="259" spans="1:71" s="22" customFormat="1" ht="69.75" customHeight="1">
      <c r="A259" s="267"/>
      <c r="B259" s="268"/>
      <c r="C259" s="268"/>
      <c r="D259" s="291"/>
      <c r="E259" s="4">
        <v>10000</v>
      </c>
      <c r="F259" s="4">
        <v>0</v>
      </c>
      <c r="G259" s="1" t="s">
        <v>1400</v>
      </c>
      <c r="H259" s="1" t="s">
        <v>1220</v>
      </c>
      <c r="I259" s="1" t="s">
        <v>1401</v>
      </c>
      <c r="J259" s="18" t="s">
        <v>1402</v>
      </c>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row>
    <row r="260" spans="1:10" s="37" customFormat="1" ht="254.25" customHeight="1">
      <c r="A260" s="204" t="s">
        <v>1907</v>
      </c>
      <c r="B260" s="297" t="s">
        <v>1905</v>
      </c>
      <c r="C260" s="248" t="s">
        <v>1904</v>
      </c>
      <c r="D260" s="196" t="s">
        <v>1912</v>
      </c>
      <c r="E260" s="4">
        <v>3668</v>
      </c>
      <c r="F260" s="4">
        <v>0</v>
      </c>
      <c r="G260" s="1" t="s">
        <v>1287</v>
      </c>
      <c r="H260" s="1" t="s">
        <v>421</v>
      </c>
      <c r="I260" s="1" t="s">
        <v>1233</v>
      </c>
      <c r="J260" s="18" t="s">
        <v>1234</v>
      </c>
    </row>
    <row r="261" spans="1:10" ht="105" customHeight="1">
      <c r="A261" s="205"/>
      <c r="B261" s="298"/>
      <c r="C261" s="256"/>
      <c r="D261" s="1" t="s">
        <v>1669</v>
      </c>
      <c r="E261" s="177">
        <f>SUM(E252:E260)</f>
        <v>38178</v>
      </c>
      <c r="F261" s="177">
        <f>SUM(F252:F260)</f>
        <v>40000</v>
      </c>
      <c r="G261" s="2"/>
      <c r="H261" s="2"/>
      <c r="I261" s="2"/>
      <c r="J261" s="17"/>
    </row>
    <row r="262" spans="1:10" ht="126" customHeight="1">
      <c r="A262" s="257" t="s">
        <v>1913</v>
      </c>
      <c r="B262" s="257"/>
      <c r="C262" s="257"/>
      <c r="D262" s="257"/>
      <c r="E262" s="213">
        <f>SUM(E261,E251,E245,E243,E197)</f>
        <v>362761</v>
      </c>
      <c r="F262" s="213">
        <f>SUM(F261,F251,F245,F243,F197)</f>
        <v>363925</v>
      </c>
      <c r="G262" s="2"/>
      <c r="H262" s="2"/>
      <c r="I262" s="2"/>
      <c r="J262" s="17"/>
    </row>
    <row r="263" spans="1:10" ht="138.75" customHeight="1">
      <c r="A263" s="257" t="s">
        <v>1914</v>
      </c>
      <c r="B263" s="257"/>
      <c r="C263" s="257"/>
      <c r="D263" s="257"/>
      <c r="E263" s="213">
        <f>SUM(E262)</f>
        <v>362761</v>
      </c>
      <c r="F263" s="213">
        <f>SUM(F262)</f>
        <v>363925</v>
      </c>
      <c r="G263" s="2"/>
      <c r="H263" s="2"/>
      <c r="I263" s="2"/>
      <c r="J263" s="17"/>
    </row>
    <row r="264" spans="1:10" ht="140.25" customHeight="1">
      <c r="A264" s="250" t="s">
        <v>1915</v>
      </c>
      <c r="B264" s="248" t="s">
        <v>1963</v>
      </c>
      <c r="C264" s="252" t="s">
        <v>1964</v>
      </c>
      <c r="D264" s="269" t="s">
        <v>1916</v>
      </c>
      <c r="E264" s="294">
        <v>35000</v>
      </c>
      <c r="F264" s="294">
        <v>35000</v>
      </c>
      <c r="G264" s="197" t="s">
        <v>1701</v>
      </c>
      <c r="H264" s="183" t="s">
        <v>1702</v>
      </c>
      <c r="I264" s="182" t="s">
        <v>1965</v>
      </c>
      <c r="J264" s="194" t="s">
        <v>1966</v>
      </c>
    </row>
    <row r="265" spans="1:10" ht="148.5">
      <c r="A265" s="251"/>
      <c r="B265" s="249"/>
      <c r="C265" s="253"/>
      <c r="D265" s="269"/>
      <c r="E265" s="294"/>
      <c r="F265" s="294"/>
      <c r="G265" s="197" t="s">
        <v>1967</v>
      </c>
      <c r="H265" s="183" t="s">
        <v>1968</v>
      </c>
      <c r="I265" s="182" t="s">
        <v>1969</v>
      </c>
      <c r="J265" s="194" t="s">
        <v>1970</v>
      </c>
    </row>
    <row r="266" spans="1:10" ht="49.5" customHeight="1">
      <c r="A266" s="264"/>
      <c r="B266" s="256"/>
      <c r="C266" s="263"/>
      <c r="D266" s="168" t="s">
        <v>1669</v>
      </c>
      <c r="E266" s="177">
        <f>SUM(E264)</f>
        <v>35000</v>
      </c>
      <c r="F266" s="177">
        <f>SUM(F264)</f>
        <v>35000</v>
      </c>
      <c r="G266" s="2"/>
      <c r="H266" s="2"/>
      <c r="I266" s="2"/>
      <c r="J266" s="17"/>
    </row>
    <row r="267" spans="1:10" ht="88.5" customHeight="1">
      <c r="A267" s="250" t="s">
        <v>1915</v>
      </c>
      <c r="B267" s="248" t="s">
        <v>1963</v>
      </c>
      <c r="C267" s="252" t="s">
        <v>1964</v>
      </c>
      <c r="D267" s="269" t="s">
        <v>1917</v>
      </c>
      <c r="E267" s="215">
        <v>1600</v>
      </c>
      <c r="F267" s="215">
        <v>2000</v>
      </c>
      <c r="G267" s="99" t="s">
        <v>1971</v>
      </c>
      <c r="H267" s="10" t="s">
        <v>1972</v>
      </c>
      <c r="I267" s="78" t="s">
        <v>1973</v>
      </c>
      <c r="J267" s="194" t="s">
        <v>1974</v>
      </c>
    </row>
    <row r="268" spans="1:10" ht="102.75" customHeight="1">
      <c r="A268" s="251"/>
      <c r="B268" s="249"/>
      <c r="C268" s="253"/>
      <c r="D268" s="269"/>
      <c r="E268" s="215">
        <v>4400</v>
      </c>
      <c r="F268" s="215">
        <v>4000</v>
      </c>
      <c r="G268" s="99" t="s">
        <v>1971</v>
      </c>
      <c r="H268" s="78" t="s">
        <v>1975</v>
      </c>
      <c r="I268" s="78" t="s">
        <v>1976</v>
      </c>
      <c r="J268" s="194" t="s">
        <v>1977</v>
      </c>
    </row>
    <row r="269" spans="1:10" ht="49.5" customHeight="1">
      <c r="A269" s="264"/>
      <c r="B269" s="256"/>
      <c r="C269" s="263"/>
      <c r="D269" s="168" t="s">
        <v>1669</v>
      </c>
      <c r="E269" s="177">
        <f>SUM(E267:E268)</f>
        <v>6000</v>
      </c>
      <c r="F269" s="177">
        <f>SUM(F267:F268)</f>
        <v>6000</v>
      </c>
      <c r="G269" s="2"/>
      <c r="H269" s="2"/>
      <c r="I269" s="2"/>
      <c r="J269" s="17"/>
    </row>
    <row r="270" spans="1:10" ht="90.75" customHeight="1">
      <c r="A270" s="250" t="s">
        <v>1915</v>
      </c>
      <c r="B270" s="248" t="s">
        <v>1963</v>
      </c>
      <c r="C270" s="252" t="s">
        <v>1964</v>
      </c>
      <c r="D270" s="193" t="s">
        <v>1918</v>
      </c>
      <c r="E270" s="215">
        <v>8953</v>
      </c>
      <c r="F270" s="215">
        <v>8800</v>
      </c>
      <c r="G270" s="99" t="s">
        <v>1978</v>
      </c>
      <c r="H270" s="78" t="s">
        <v>1979</v>
      </c>
      <c r="I270" s="78" t="s">
        <v>1980</v>
      </c>
      <c r="J270" s="194" t="s">
        <v>1981</v>
      </c>
    </row>
    <row r="271" spans="1:10" ht="49.5" customHeight="1">
      <c r="A271" s="264"/>
      <c r="B271" s="256"/>
      <c r="C271" s="263"/>
      <c r="D271" s="168" t="s">
        <v>1669</v>
      </c>
      <c r="E271" s="177">
        <f>SUM(E270)</f>
        <v>8953</v>
      </c>
      <c r="F271" s="177">
        <f>SUM(F270)</f>
        <v>8800</v>
      </c>
      <c r="G271" s="2"/>
      <c r="H271" s="2"/>
      <c r="I271" s="2"/>
      <c r="J271" s="17"/>
    </row>
    <row r="272" spans="1:71" ht="49.5" customHeight="1">
      <c r="A272" s="269" t="s">
        <v>1915</v>
      </c>
      <c r="B272" s="268" t="s">
        <v>1963</v>
      </c>
      <c r="C272" s="240" t="s">
        <v>1964</v>
      </c>
      <c r="D272" s="289" t="s">
        <v>1919</v>
      </c>
      <c r="E272" s="216">
        <v>0</v>
      </c>
      <c r="F272" s="216">
        <v>550</v>
      </c>
      <c r="G272" s="209" t="s">
        <v>1982</v>
      </c>
      <c r="H272" s="187" t="s">
        <v>1983</v>
      </c>
      <c r="I272" s="187" t="s">
        <v>1984</v>
      </c>
      <c r="J272" s="195" t="s">
        <v>1985</v>
      </c>
      <c r="BR272" s="11"/>
      <c r="BS272" s="11"/>
    </row>
    <row r="273" spans="1:71" ht="49.5" customHeight="1">
      <c r="A273" s="269"/>
      <c r="B273" s="268"/>
      <c r="C273" s="240"/>
      <c r="D273" s="289"/>
      <c r="E273" s="216">
        <v>0</v>
      </c>
      <c r="F273" s="216">
        <v>1000</v>
      </c>
      <c r="G273" s="209" t="s">
        <v>1982</v>
      </c>
      <c r="H273" s="187" t="s">
        <v>1986</v>
      </c>
      <c r="I273" s="187" t="s">
        <v>1984</v>
      </c>
      <c r="J273" s="195" t="s">
        <v>1985</v>
      </c>
      <c r="BR273" s="11"/>
      <c r="BS273" s="11"/>
    </row>
    <row r="274" spans="1:71" ht="49.5" customHeight="1">
      <c r="A274" s="269"/>
      <c r="B274" s="268"/>
      <c r="C274" s="240"/>
      <c r="D274" s="289"/>
      <c r="E274" s="216">
        <v>0</v>
      </c>
      <c r="F274" s="216">
        <v>1000</v>
      </c>
      <c r="G274" s="209" t="s">
        <v>1987</v>
      </c>
      <c r="H274" s="187" t="s">
        <v>1988</v>
      </c>
      <c r="I274" s="187" t="s">
        <v>1989</v>
      </c>
      <c r="J274" s="195" t="s">
        <v>1985</v>
      </c>
      <c r="BR274" s="11"/>
      <c r="BS274" s="11"/>
    </row>
    <row r="275" spans="1:71" ht="49.5" customHeight="1">
      <c r="A275" s="269"/>
      <c r="B275" s="268"/>
      <c r="C275" s="240"/>
      <c r="D275" s="289"/>
      <c r="E275" s="216">
        <v>0</v>
      </c>
      <c r="F275" s="216">
        <v>150</v>
      </c>
      <c r="G275" s="198" t="s">
        <v>1990</v>
      </c>
      <c r="H275" s="187" t="s">
        <v>1991</v>
      </c>
      <c r="I275" s="187" t="s">
        <v>1992</v>
      </c>
      <c r="J275" s="195" t="s">
        <v>1993</v>
      </c>
      <c r="BR275" s="11"/>
      <c r="BS275" s="11"/>
    </row>
    <row r="276" spans="1:71" ht="49.5" customHeight="1">
      <c r="A276" s="269"/>
      <c r="B276" s="268"/>
      <c r="C276" s="240"/>
      <c r="D276" s="289"/>
      <c r="E276" s="216">
        <v>0</v>
      </c>
      <c r="F276" s="216">
        <v>350</v>
      </c>
      <c r="G276" s="198" t="s">
        <v>1990</v>
      </c>
      <c r="H276" s="187" t="s">
        <v>1994</v>
      </c>
      <c r="I276" s="187" t="s">
        <v>1992</v>
      </c>
      <c r="J276" s="195" t="s">
        <v>1993</v>
      </c>
      <c r="BR276" s="11"/>
      <c r="BS276" s="11"/>
    </row>
    <row r="277" spans="1:71" ht="49.5" customHeight="1">
      <c r="A277" s="269"/>
      <c r="B277" s="268"/>
      <c r="C277" s="240"/>
      <c r="D277" s="289"/>
      <c r="E277" s="216">
        <v>0</v>
      </c>
      <c r="F277" s="216">
        <v>1000</v>
      </c>
      <c r="G277" s="209" t="s">
        <v>1987</v>
      </c>
      <c r="H277" s="186" t="s">
        <v>1995</v>
      </c>
      <c r="I277" s="187" t="s">
        <v>1989</v>
      </c>
      <c r="J277" s="195" t="s">
        <v>1985</v>
      </c>
      <c r="BR277" s="11"/>
      <c r="BS277" s="11"/>
    </row>
    <row r="278" spans="1:71" ht="49.5" customHeight="1">
      <c r="A278" s="269"/>
      <c r="B278" s="268"/>
      <c r="C278" s="240"/>
      <c r="D278" s="289"/>
      <c r="E278" s="216">
        <v>0</v>
      </c>
      <c r="F278" s="216">
        <v>99</v>
      </c>
      <c r="G278" s="209" t="s">
        <v>1987</v>
      </c>
      <c r="H278" s="187" t="s">
        <v>1996</v>
      </c>
      <c r="I278" s="187" t="s">
        <v>1997</v>
      </c>
      <c r="J278" s="195" t="s">
        <v>1985</v>
      </c>
      <c r="BR278" s="11"/>
      <c r="BS278" s="11"/>
    </row>
    <row r="279" spans="1:71" ht="49.5" customHeight="1">
      <c r="A279" s="269"/>
      <c r="B279" s="268"/>
      <c r="C279" s="240"/>
      <c r="D279" s="289"/>
      <c r="E279" s="216">
        <v>0</v>
      </c>
      <c r="F279" s="216">
        <v>150</v>
      </c>
      <c r="G279" s="198" t="s">
        <v>1998</v>
      </c>
      <c r="H279" s="187" t="s">
        <v>1999</v>
      </c>
      <c r="I279" s="187" t="s">
        <v>2000</v>
      </c>
      <c r="J279" s="195" t="s">
        <v>1703</v>
      </c>
      <c r="BR279" s="11"/>
      <c r="BS279" s="11"/>
    </row>
    <row r="280" spans="1:71" ht="49.5" customHeight="1">
      <c r="A280" s="269"/>
      <c r="B280" s="268"/>
      <c r="C280" s="240"/>
      <c r="D280" s="289"/>
      <c r="E280" s="216">
        <v>0</v>
      </c>
      <c r="F280" s="216">
        <v>150</v>
      </c>
      <c r="G280" s="198" t="s">
        <v>1998</v>
      </c>
      <c r="H280" s="187" t="s">
        <v>2001</v>
      </c>
      <c r="I280" s="187" t="s">
        <v>2000</v>
      </c>
      <c r="J280" s="195" t="s">
        <v>1703</v>
      </c>
      <c r="BR280" s="11"/>
      <c r="BS280" s="11"/>
    </row>
    <row r="281" spans="1:71" ht="49.5" customHeight="1">
      <c r="A281" s="269"/>
      <c r="B281" s="268"/>
      <c r="C281" s="240"/>
      <c r="D281" s="289"/>
      <c r="E281" s="216">
        <v>0</v>
      </c>
      <c r="F281" s="216">
        <v>1000</v>
      </c>
      <c r="G281" s="209" t="s">
        <v>1987</v>
      </c>
      <c r="H281" s="187" t="s">
        <v>2002</v>
      </c>
      <c r="I281" s="187" t="s">
        <v>1989</v>
      </c>
      <c r="J281" s="195" t="s">
        <v>1985</v>
      </c>
      <c r="BR281" s="11"/>
      <c r="BS281" s="11"/>
    </row>
    <row r="282" spans="1:71" ht="49.5" customHeight="1">
      <c r="A282" s="269"/>
      <c r="B282" s="268"/>
      <c r="C282" s="240"/>
      <c r="D282" s="289"/>
      <c r="E282" s="216">
        <v>0</v>
      </c>
      <c r="F282" s="216">
        <v>736</v>
      </c>
      <c r="G282" s="209" t="s">
        <v>1704</v>
      </c>
      <c r="H282" s="187" t="s">
        <v>2003</v>
      </c>
      <c r="I282" s="187" t="s">
        <v>2004</v>
      </c>
      <c r="J282" s="195" t="s">
        <v>1985</v>
      </c>
      <c r="BR282" s="11"/>
      <c r="BS282" s="11"/>
    </row>
    <row r="283" spans="1:71" ht="49.5" customHeight="1">
      <c r="A283" s="269"/>
      <c r="B283" s="268"/>
      <c r="C283" s="240"/>
      <c r="D283" s="289"/>
      <c r="E283" s="216">
        <v>0</v>
      </c>
      <c r="F283" s="216">
        <v>150</v>
      </c>
      <c r="G283" s="198" t="s">
        <v>1998</v>
      </c>
      <c r="H283" s="187" t="s">
        <v>1994</v>
      </c>
      <c r="I283" s="187" t="s">
        <v>2000</v>
      </c>
      <c r="J283" s="195" t="s">
        <v>1703</v>
      </c>
      <c r="BR283" s="11"/>
      <c r="BS283" s="11"/>
    </row>
    <row r="284" spans="1:71" ht="49.5" customHeight="1">
      <c r="A284" s="269"/>
      <c r="B284" s="268"/>
      <c r="C284" s="240"/>
      <c r="D284" s="289"/>
      <c r="E284" s="216">
        <v>0</v>
      </c>
      <c r="F284" s="216">
        <v>320</v>
      </c>
      <c r="G284" s="198" t="s">
        <v>1998</v>
      </c>
      <c r="H284" s="187" t="s">
        <v>2005</v>
      </c>
      <c r="I284" s="187" t="s">
        <v>2000</v>
      </c>
      <c r="J284" s="195" t="s">
        <v>1703</v>
      </c>
      <c r="BR284" s="11"/>
      <c r="BS284" s="11"/>
    </row>
    <row r="285" spans="1:71" ht="49.5" customHeight="1">
      <c r="A285" s="269"/>
      <c r="B285" s="268"/>
      <c r="C285" s="240"/>
      <c r="D285" s="289"/>
      <c r="E285" s="216">
        <v>0</v>
      </c>
      <c r="F285" s="216">
        <v>384</v>
      </c>
      <c r="G285" s="209" t="s">
        <v>2006</v>
      </c>
      <c r="H285" s="187" t="s">
        <v>2007</v>
      </c>
      <c r="I285" s="187" t="s">
        <v>2000</v>
      </c>
      <c r="J285" s="195" t="s">
        <v>1705</v>
      </c>
      <c r="BR285" s="11"/>
      <c r="BS285" s="11"/>
    </row>
    <row r="286" spans="1:71" ht="49.5" customHeight="1">
      <c r="A286" s="269" t="s">
        <v>1915</v>
      </c>
      <c r="B286" s="268" t="s">
        <v>1963</v>
      </c>
      <c r="C286" s="240" t="s">
        <v>1964</v>
      </c>
      <c r="D286" s="289" t="s">
        <v>1919</v>
      </c>
      <c r="E286" s="216">
        <v>0</v>
      </c>
      <c r="F286" s="216">
        <v>1000</v>
      </c>
      <c r="G286" s="209" t="s">
        <v>2008</v>
      </c>
      <c r="H286" s="187" t="s">
        <v>2009</v>
      </c>
      <c r="I286" s="187" t="s">
        <v>2010</v>
      </c>
      <c r="J286" s="195" t="s">
        <v>1705</v>
      </c>
      <c r="BR286" s="11"/>
      <c r="BS286" s="11"/>
    </row>
    <row r="287" spans="1:71" ht="49.5" customHeight="1">
      <c r="A287" s="269"/>
      <c r="B287" s="268"/>
      <c r="C287" s="240"/>
      <c r="D287" s="289"/>
      <c r="E287" s="216">
        <v>0</v>
      </c>
      <c r="F287" s="216">
        <v>1000</v>
      </c>
      <c r="G287" s="209" t="s">
        <v>2008</v>
      </c>
      <c r="H287" s="187" t="s">
        <v>2011</v>
      </c>
      <c r="I287" s="187" t="s">
        <v>2010</v>
      </c>
      <c r="J287" s="195" t="s">
        <v>1705</v>
      </c>
      <c r="BR287" s="11"/>
      <c r="BS287" s="11"/>
    </row>
    <row r="288" spans="1:71" ht="49.5" customHeight="1">
      <c r="A288" s="269"/>
      <c r="B288" s="268"/>
      <c r="C288" s="240"/>
      <c r="D288" s="289"/>
      <c r="E288" s="216">
        <v>0</v>
      </c>
      <c r="F288" s="216">
        <v>927</v>
      </c>
      <c r="G288" s="209" t="s">
        <v>2008</v>
      </c>
      <c r="H288" s="186" t="s">
        <v>2003</v>
      </c>
      <c r="I288" s="187" t="s">
        <v>2010</v>
      </c>
      <c r="J288" s="195" t="s">
        <v>1705</v>
      </c>
      <c r="BR288" s="11"/>
      <c r="BS288" s="11"/>
    </row>
    <row r="289" spans="1:71" ht="49.5" customHeight="1">
      <c r="A289" s="269"/>
      <c r="B289" s="268"/>
      <c r="C289" s="240"/>
      <c r="D289" s="289"/>
      <c r="E289" s="216">
        <v>0</v>
      </c>
      <c r="F289" s="216">
        <v>320</v>
      </c>
      <c r="G289" s="198" t="s">
        <v>2012</v>
      </c>
      <c r="H289" s="187" t="s">
        <v>2013</v>
      </c>
      <c r="I289" s="187" t="s">
        <v>2014</v>
      </c>
      <c r="J289" s="195" t="s">
        <v>1703</v>
      </c>
      <c r="BR289" s="11"/>
      <c r="BS289" s="11"/>
    </row>
    <row r="290" spans="1:71" ht="49.5" customHeight="1">
      <c r="A290" s="269"/>
      <c r="B290" s="268"/>
      <c r="C290" s="240"/>
      <c r="D290" s="289"/>
      <c r="E290" s="216">
        <v>0</v>
      </c>
      <c r="F290" s="216">
        <v>150</v>
      </c>
      <c r="G290" s="198" t="s">
        <v>2012</v>
      </c>
      <c r="H290" s="187" t="s">
        <v>2015</v>
      </c>
      <c r="I290" s="187" t="s">
        <v>2014</v>
      </c>
      <c r="J290" s="195" t="s">
        <v>1703</v>
      </c>
      <c r="BR290" s="11"/>
      <c r="BS290" s="11"/>
    </row>
    <row r="291" spans="1:71" ht="49.5" customHeight="1">
      <c r="A291" s="269"/>
      <c r="B291" s="268"/>
      <c r="C291" s="240"/>
      <c r="D291" s="289"/>
      <c r="E291" s="216">
        <v>0</v>
      </c>
      <c r="F291" s="216">
        <v>1000</v>
      </c>
      <c r="G291" s="209" t="s">
        <v>2016</v>
      </c>
      <c r="H291" s="187" t="s">
        <v>2017</v>
      </c>
      <c r="I291" s="187" t="s">
        <v>2018</v>
      </c>
      <c r="J291" s="195" t="s">
        <v>1985</v>
      </c>
      <c r="BR291" s="11"/>
      <c r="BS291" s="11"/>
    </row>
    <row r="292" spans="1:71" ht="49.5" customHeight="1">
      <c r="A292" s="269"/>
      <c r="B292" s="268"/>
      <c r="C292" s="240"/>
      <c r="D292" s="289"/>
      <c r="E292" s="216">
        <v>0</v>
      </c>
      <c r="F292" s="216">
        <v>1000</v>
      </c>
      <c r="G292" s="209" t="s">
        <v>1706</v>
      </c>
      <c r="H292" s="187" t="s">
        <v>2019</v>
      </c>
      <c r="I292" s="187" t="s">
        <v>2018</v>
      </c>
      <c r="J292" s="195" t="s">
        <v>1985</v>
      </c>
      <c r="BR292" s="11"/>
      <c r="BS292" s="11"/>
    </row>
    <row r="293" spans="1:71" ht="49.5" customHeight="1">
      <c r="A293" s="269"/>
      <c r="B293" s="268"/>
      <c r="C293" s="240"/>
      <c r="D293" s="289"/>
      <c r="E293" s="216">
        <v>0</v>
      </c>
      <c r="F293" s="216">
        <v>150</v>
      </c>
      <c r="G293" s="198" t="s">
        <v>2020</v>
      </c>
      <c r="H293" s="187" t="s">
        <v>2021</v>
      </c>
      <c r="I293" s="187" t="s">
        <v>2018</v>
      </c>
      <c r="J293" s="195" t="s">
        <v>1703</v>
      </c>
      <c r="BR293" s="11"/>
      <c r="BS293" s="11"/>
    </row>
    <row r="294" spans="1:71" ht="49.5" customHeight="1">
      <c r="A294" s="269"/>
      <c r="B294" s="268"/>
      <c r="C294" s="240"/>
      <c r="D294" s="289"/>
      <c r="E294" s="216">
        <v>0</v>
      </c>
      <c r="F294" s="216">
        <v>170</v>
      </c>
      <c r="G294" s="198" t="s">
        <v>2020</v>
      </c>
      <c r="H294" s="187" t="s">
        <v>2022</v>
      </c>
      <c r="I294" s="187" t="s">
        <v>2018</v>
      </c>
      <c r="J294" s="195" t="s">
        <v>1703</v>
      </c>
      <c r="BR294" s="11"/>
      <c r="BS294" s="11"/>
    </row>
    <row r="295" spans="1:71" ht="49.5" customHeight="1">
      <c r="A295" s="269"/>
      <c r="B295" s="268"/>
      <c r="C295" s="240"/>
      <c r="D295" s="289"/>
      <c r="E295" s="216">
        <v>0</v>
      </c>
      <c r="F295" s="216">
        <v>170</v>
      </c>
      <c r="G295" s="198" t="s">
        <v>2020</v>
      </c>
      <c r="H295" s="187" t="s">
        <v>2022</v>
      </c>
      <c r="I295" s="187" t="s">
        <v>2018</v>
      </c>
      <c r="J295" s="195" t="s">
        <v>1703</v>
      </c>
      <c r="BR295" s="11"/>
      <c r="BS295" s="11"/>
    </row>
    <row r="296" spans="1:71" ht="49.5" customHeight="1">
      <c r="A296" s="269"/>
      <c r="B296" s="268"/>
      <c r="C296" s="240"/>
      <c r="D296" s="289"/>
      <c r="E296" s="216">
        <v>0</v>
      </c>
      <c r="F296" s="216">
        <v>150</v>
      </c>
      <c r="G296" s="198" t="s">
        <v>2023</v>
      </c>
      <c r="H296" s="187" t="s">
        <v>2024</v>
      </c>
      <c r="I296" s="187" t="s">
        <v>2025</v>
      </c>
      <c r="J296" s="195" t="s">
        <v>1703</v>
      </c>
      <c r="BR296" s="11"/>
      <c r="BS296" s="11"/>
    </row>
    <row r="297" spans="1:71" ht="49.5" customHeight="1">
      <c r="A297" s="269"/>
      <c r="B297" s="268"/>
      <c r="C297" s="240"/>
      <c r="D297" s="289"/>
      <c r="E297" s="216">
        <v>0</v>
      </c>
      <c r="F297" s="216">
        <v>150</v>
      </c>
      <c r="G297" s="198" t="s">
        <v>2023</v>
      </c>
      <c r="H297" s="187" t="s">
        <v>2026</v>
      </c>
      <c r="I297" s="187" t="s">
        <v>2025</v>
      </c>
      <c r="J297" s="195" t="s">
        <v>1703</v>
      </c>
      <c r="BR297" s="11"/>
      <c r="BS297" s="11"/>
    </row>
    <row r="298" spans="1:71" ht="49.5" customHeight="1">
      <c r="A298" s="269"/>
      <c r="B298" s="268"/>
      <c r="C298" s="240"/>
      <c r="D298" s="289"/>
      <c r="E298" s="216">
        <v>0</v>
      </c>
      <c r="F298" s="216">
        <v>1000</v>
      </c>
      <c r="G298" s="209" t="s">
        <v>2027</v>
      </c>
      <c r="H298" s="187" t="s">
        <v>2028</v>
      </c>
      <c r="I298" s="187" t="s">
        <v>2025</v>
      </c>
      <c r="J298" s="195" t="s">
        <v>1985</v>
      </c>
      <c r="BR298" s="11"/>
      <c r="BS298" s="11"/>
    </row>
    <row r="299" spans="1:71" ht="49.5" customHeight="1">
      <c r="A299" s="269"/>
      <c r="B299" s="268"/>
      <c r="C299" s="240"/>
      <c r="D299" s="289"/>
      <c r="E299" s="216">
        <v>0</v>
      </c>
      <c r="F299" s="216">
        <v>600</v>
      </c>
      <c r="G299" s="209" t="s">
        <v>2029</v>
      </c>
      <c r="H299" s="187" t="s">
        <v>1983</v>
      </c>
      <c r="I299" s="187" t="s">
        <v>2030</v>
      </c>
      <c r="J299" s="195" t="s">
        <v>1985</v>
      </c>
      <c r="BR299" s="11"/>
      <c r="BS299" s="11"/>
    </row>
    <row r="300" spans="1:71" ht="49.5" customHeight="1">
      <c r="A300" s="269" t="s">
        <v>1915</v>
      </c>
      <c r="B300" s="268" t="s">
        <v>1963</v>
      </c>
      <c r="C300" s="240" t="s">
        <v>1964</v>
      </c>
      <c r="D300" s="289" t="s">
        <v>1919</v>
      </c>
      <c r="E300" s="216">
        <v>1000</v>
      </c>
      <c r="F300" s="216">
        <v>0</v>
      </c>
      <c r="G300" s="209" t="s">
        <v>2029</v>
      </c>
      <c r="H300" s="187" t="s">
        <v>2031</v>
      </c>
      <c r="I300" s="187" t="s">
        <v>2030</v>
      </c>
      <c r="J300" s="195" t="s">
        <v>1985</v>
      </c>
      <c r="BR300" s="11"/>
      <c r="BS300" s="11"/>
    </row>
    <row r="301" spans="1:71" ht="49.5" customHeight="1">
      <c r="A301" s="269"/>
      <c r="B301" s="268"/>
      <c r="C301" s="240"/>
      <c r="D301" s="289"/>
      <c r="E301" s="216">
        <v>170</v>
      </c>
      <c r="F301" s="216">
        <v>0</v>
      </c>
      <c r="G301" s="198" t="s">
        <v>2032</v>
      </c>
      <c r="H301" s="187" t="s">
        <v>2033</v>
      </c>
      <c r="I301" s="187" t="s">
        <v>2034</v>
      </c>
      <c r="J301" s="195" t="s">
        <v>1703</v>
      </c>
      <c r="BR301" s="11"/>
      <c r="BS301" s="11"/>
    </row>
    <row r="302" spans="1:71" ht="49.5" customHeight="1">
      <c r="A302" s="269"/>
      <c r="B302" s="268"/>
      <c r="C302" s="240"/>
      <c r="D302" s="289"/>
      <c r="E302" s="216">
        <v>170</v>
      </c>
      <c r="F302" s="216">
        <v>0</v>
      </c>
      <c r="G302" s="198" t="s">
        <v>2035</v>
      </c>
      <c r="H302" s="187" t="s">
        <v>2036</v>
      </c>
      <c r="I302" s="187" t="s">
        <v>2030</v>
      </c>
      <c r="J302" s="195" t="s">
        <v>1703</v>
      </c>
      <c r="BR302" s="11"/>
      <c r="BS302" s="11"/>
    </row>
    <row r="303" spans="1:71" ht="49.5" customHeight="1">
      <c r="A303" s="269"/>
      <c r="B303" s="268"/>
      <c r="C303" s="240"/>
      <c r="D303" s="289"/>
      <c r="E303" s="216">
        <v>855</v>
      </c>
      <c r="F303" s="216">
        <v>0</v>
      </c>
      <c r="G303" s="209" t="s">
        <v>2037</v>
      </c>
      <c r="H303" s="187" t="s">
        <v>2038</v>
      </c>
      <c r="I303" s="187" t="s">
        <v>2034</v>
      </c>
      <c r="J303" s="195" t="s">
        <v>1985</v>
      </c>
      <c r="BR303" s="11"/>
      <c r="BS303" s="11"/>
    </row>
    <row r="304" spans="1:71" ht="49.5" customHeight="1">
      <c r="A304" s="269"/>
      <c r="B304" s="268"/>
      <c r="C304" s="240"/>
      <c r="D304" s="289"/>
      <c r="E304" s="216">
        <v>883</v>
      </c>
      <c r="F304" s="216">
        <v>0</v>
      </c>
      <c r="G304" s="209" t="s">
        <v>2037</v>
      </c>
      <c r="H304" s="187" t="s">
        <v>2039</v>
      </c>
      <c r="I304" s="187" t="s">
        <v>2034</v>
      </c>
      <c r="J304" s="195" t="s">
        <v>1985</v>
      </c>
      <c r="BR304" s="11"/>
      <c r="BS304" s="11"/>
    </row>
    <row r="305" spans="1:71" ht="49.5" customHeight="1">
      <c r="A305" s="269"/>
      <c r="B305" s="268"/>
      <c r="C305" s="240"/>
      <c r="D305" s="289"/>
      <c r="E305" s="216">
        <v>1000</v>
      </c>
      <c r="F305" s="216">
        <v>0</v>
      </c>
      <c r="G305" s="209" t="s">
        <v>2037</v>
      </c>
      <c r="H305" s="187" t="s">
        <v>2040</v>
      </c>
      <c r="I305" s="187" t="s">
        <v>2034</v>
      </c>
      <c r="J305" s="195" t="s">
        <v>1985</v>
      </c>
      <c r="BR305" s="11"/>
      <c r="BS305" s="11"/>
    </row>
    <row r="306" spans="1:71" ht="49.5" customHeight="1">
      <c r="A306" s="269"/>
      <c r="B306" s="268"/>
      <c r="C306" s="240"/>
      <c r="D306" s="289"/>
      <c r="E306" s="216">
        <v>1000</v>
      </c>
      <c r="F306" s="216">
        <v>0</v>
      </c>
      <c r="G306" s="209" t="s">
        <v>2037</v>
      </c>
      <c r="H306" s="187" t="s">
        <v>2041</v>
      </c>
      <c r="I306" s="187" t="s">
        <v>2034</v>
      </c>
      <c r="J306" s="195" t="s">
        <v>1985</v>
      </c>
      <c r="BR306" s="11"/>
      <c r="BS306" s="11"/>
    </row>
    <row r="307" spans="1:71" ht="49.5" customHeight="1">
      <c r="A307" s="269"/>
      <c r="B307" s="268"/>
      <c r="C307" s="240"/>
      <c r="D307" s="289"/>
      <c r="E307" s="216">
        <v>315</v>
      </c>
      <c r="F307" s="216">
        <v>0</v>
      </c>
      <c r="G307" s="198" t="s">
        <v>2032</v>
      </c>
      <c r="H307" s="187" t="s">
        <v>2042</v>
      </c>
      <c r="I307" s="187" t="s">
        <v>2034</v>
      </c>
      <c r="J307" s="195" t="s">
        <v>1703</v>
      </c>
      <c r="BR307" s="11"/>
      <c r="BS307" s="11"/>
    </row>
    <row r="308" spans="1:71" ht="49.5" customHeight="1">
      <c r="A308" s="269"/>
      <c r="B308" s="268"/>
      <c r="C308" s="240"/>
      <c r="D308" s="289"/>
      <c r="E308" s="216">
        <v>0</v>
      </c>
      <c r="F308" s="216">
        <v>174</v>
      </c>
      <c r="G308" s="209" t="s">
        <v>2043</v>
      </c>
      <c r="H308" s="187" t="s">
        <v>2044</v>
      </c>
      <c r="I308" s="187" t="s">
        <v>2045</v>
      </c>
      <c r="J308" s="195" t="s">
        <v>1985</v>
      </c>
      <c r="BR308" s="11"/>
      <c r="BS308" s="11"/>
    </row>
    <row r="309" spans="1:71" ht="49.5" customHeight="1">
      <c r="A309" s="269"/>
      <c r="B309" s="268"/>
      <c r="C309" s="240"/>
      <c r="D309" s="289"/>
      <c r="E309" s="216">
        <v>320</v>
      </c>
      <c r="F309" s="216">
        <v>0</v>
      </c>
      <c r="G309" s="198" t="s">
        <v>2032</v>
      </c>
      <c r="H309" s="187" t="s">
        <v>2046</v>
      </c>
      <c r="I309" s="187" t="s">
        <v>2034</v>
      </c>
      <c r="J309" s="195" t="s">
        <v>1703</v>
      </c>
      <c r="BR309" s="11"/>
      <c r="BS309" s="11"/>
    </row>
    <row r="310" spans="1:71" ht="49.5" customHeight="1">
      <c r="A310" s="269"/>
      <c r="B310" s="268"/>
      <c r="C310" s="240"/>
      <c r="D310" s="289"/>
      <c r="E310" s="216">
        <v>650</v>
      </c>
      <c r="F310" s="216">
        <v>0</v>
      </c>
      <c r="G310" s="209" t="s">
        <v>2043</v>
      </c>
      <c r="H310" s="187" t="s">
        <v>2047</v>
      </c>
      <c r="I310" s="187" t="s">
        <v>2045</v>
      </c>
      <c r="J310" s="195" t="s">
        <v>1985</v>
      </c>
      <c r="BR310" s="11"/>
      <c r="BS310" s="11"/>
    </row>
    <row r="311" spans="1:71" ht="49.5" customHeight="1">
      <c r="A311" s="269"/>
      <c r="B311" s="268"/>
      <c r="C311" s="240"/>
      <c r="D311" s="289"/>
      <c r="E311" s="216">
        <v>650</v>
      </c>
      <c r="F311" s="216">
        <v>0</v>
      </c>
      <c r="G311" s="209" t="s">
        <v>2043</v>
      </c>
      <c r="H311" s="187" t="s">
        <v>2047</v>
      </c>
      <c r="I311" s="187" t="s">
        <v>2045</v>
      </c>
      <c r="J311" s="195" t="s">
        <v>1985</v>
      </c>
      <c r="BR311" s="11"/>
      <c r="BS311" s="11"/>
    </row>
    <row r="312" spans="1:71" ht="49.5" customHeight="1">
      <c r="A312" s="269"/>
      <c r="B312" s="268"/>
      <c r="C312" s="240"/>
      <c r="D312" s="289"/>
      <c r="E312" s="216">
        <v>320</v>
      </c>
      <c r="F312" s="216">
        <v>0</v>
      </c>
      <c r="G312" s="198" t="s">
        <v>2048</v>
      </c>
      <c r="H312" s="187" t="s">
        <v>2046</v>
      </c>
      <c r="I312" s="187" t="s">
        <v>2045</v>
      </c>
      <c r="J312" s="195" t="s">
        <v>1703</v>
      </c>
      <c r="BR312" s="11"/>
      <c r="BS312" s="11"/>
    </row>
    <row r="313" spans="1:71" ht="49.5" customHeight="1">
      <c r="A313" s="269"/>
      <c r="B313" s="268"/>
      <c r="C313" s="240"/>
      <c r="D313" s="289"/>
      <c r="E313" s="216">
        <v>988</v>
      </c>
      <c r="F313" s="216">
        <v>0</v>
      </c>
      <c r="G313" s="209" t="s">
        <v>2043</v>
      </c>
      <c r="H313" s="187" t="s">
        <v>2040</v>
      </c>
      <c r="I313" s="187" t="s">
        <v>2045</v>
      </c>
      <c r="J313" s="195" t="s">
        <v>1985</v>
      </c>
      <c r="BR313" s="11"/>
      <c r="BS313" s="11"/>
    </row>
    <row r="314" spans="1:71" ht="49.5" customHeight="1">
      <c r="A314" s="250" t="s">
        <v>2049</v>
      </c>
      <c r="B314" s="248" t="s">
        <v>1963</v>
      </c>
      <c r="C314" s="252" t="s">
        <v>1964</v>
      </c>
      <c r="D314" s="289" t="s">
        <v>1919</v>
      </c>
      <c r="E314" s="216">
        <v>650</v>
      </c>
      <c r="F314" s="216">
        <v>0</v>
      </c>
      <c r="G314" s="209" t="s">
        <v>2043</v>
      </c>
      <c r="H314" s="187" t="s">
        <v>2047</v>
      </c>
      <c r="I314" s="187" t="s">
        <v>2045</v>
      </c>
      <c r="J314" s="195" t="s">
        <v>1985</v>
      </c>
      <c r="BR314" s="11"/>
      <c r="BS314" s="11"/>
    </row>
    <row r="315" spans="1:71" ht="49.5" customHeight="1">
      <c r="A315" s="251"/>
      <c r="B315" s="249"/>
      <c r="C315" s="253"/>
      <c r="D315" s="289"/>
      <c r="E315" s="216">
        <v>600</v>
      </c>
      <c r="F315" s="216">
        <v>0</v>
      </c>
      <c r="G315" s="209" t="s">
        <v>2029</v>
      </c>
      <c r="H315" s="187" t="s">
        <v>2050</v>
      </c>
      <c r="I315" s="187" t="s">
        <v>2030</v>
      </c>
      <c r="J315" s="195" t="s">
        <v>1985</v>
      </c>
      <c r="BR315" s="11"/>
      <c r="BS315" s="11"/>
    </row>
    <row r="316" spans="1:71" ht="49.5" customHeight="1">
      <c r="A316" s="251"/>
      <c r="B316" s="249"/>
      <c r="C316" s="253"/>
      <c r="D316" s="289"/>
      <c r="E316" s="216">
        <v>600</v>
      </c>
      <c r="F316" s="216">
        <v>0</v>
      </c>
      <c r="G316" s="209" t="s">
        <v>2029</v>
      </c>
      <c r="H316" s="187" t="s">
        <v>2050</v>
      </c>
      <c r="I316" s="187" t="s">
        <v>2030</v>
      </c>
      <c r="J316" s="195" t="s">
        <v>1985</v>
      </c>
      <c r="BR316" s="11"/>
      <c r="BS316" s="11"/>
    </row>
    <row r="317" spans="1:71" ht="49.5" customHeight="1">
      <c r="A317" s="251"/>
      <c r="B317" s="249"/>
      <c r="C317" s="253"/>
      <c r="D317" s="289"/>
      <c r="E317" s="216">
        <v>604</v>
      </c>
      <c r="F317" s="216">
        <v>0</v>
      </c>
      <c r="G317" s="209" t="s">
        <v>2043</v>
      </c>
      <c r="H317" s="187" t="s">
        <v>2050</v>
      </c>
      <c r="I317" s="187" t="s">
        <v>2045</v>
      </c>
      <c r="J317" s="195" t="s">
        <v>1985</v>
      </c>
      <c r="BR317" s="11"/>
      <c r="BS317" s="11"/>
    </row>
    <row r="318" spans="1:71" ht="49.5" customHeight="1">
      <c r="A318" s="251"/>
      <c r="B318" s="249"/>
      <c r="C318" s="253"/>
      <c r="D318" s="289"/>
      <c r="E318" s="216">
        <v>604</v>
      </c>
      <c r="F318" s="216">
        <v>0</v>
      </c>
      <c r="G318" s="209" t="s">
        <v>2043</v>
      </c>
      <c r="H318" s="187" t="s">
        <v>2050</v>
      </c>
      <c r="I318" s="187" t="s">
        <v>2045</v>
      </c>
      <c r="J318" s="195" t="s">
        <v>1985</v>
      </c>
      <c r="BR318" s="11"/>
      <c r="BS318" s="11"/>
    </row>
    <row r="319" spans="1:71" ht="49.5" customHeight="1">
      <c r="A319" s="251"/>
      <c r="B319" s="249"/>
      <c r="C319" s="253"/>
      <c r="D319" s="289"/>
      <c r="E319" s="216">
        <v>650</v>
      </c>
      <c r="F319" s="216">
        <v>0</v>
      </c>
      <c r="G319" s="209" t="s">
        <v>2043</v>
      </c>
      <c r="H319" s="187" t="s">
        <v>2047</v>
      </c>
      <c r="I319" s="187" t="s">
        <v>2045</v>
      </c>
      <c r="J319" s="195" t="s">
        <v>1985</v>
      </c>
      <c r="BR319" s="11"/>
      <c r="BS319" s="11"/>
    </row>
    <row r="320" spans="1:71" ht="49.5" customHeight="1">
      <c r="A320" s="251"/>
      <c r="B320" s="249"/>
      <c r="C320" s="253"/>
      <c r="D320" s="289"/>
      <c r="E320" s="216">
        <v>360</v>
      </c>
      <c r="F320" s="216">
        <v>0</v>
      </c>
      <c r="G320" s="198" t="s">
        <v>2048</v>
      </c>
      <c r="H320" s="187" t="s">
        <v>2051</v>
      </c>
      <c r="I320" s="187" t="s">
        <v>2045</v>
      </c>
      <c r="J320" s="195" t="s">
        <v>1703</v>
      </c>
      <c r="BR320" s="11"/>
      <c r="BS320" s="11"/>
    </row>
    <row r="321" spans="1:71" ht="49.5" customHeight="1">
      <c r="A321" s="251"/>
      <c r="B321" s="249"/>
      <c r="C321" s="253"/>
      <c r="D321" s="289"/>
      <c r="E321" s="216">
        <v>1000</v>
      </c>
      <c r="F321" s="216">
        <v>0</v>
      </c>
      <c r="G321" s="209" t="s">
        <v>2043</v>
      </c>
      <c r="H321" s="187" t="s">
        <v>2052</v>
      </c>
      <c r="I321" s="187" t="s">
        <v>2045</v>
      </c>
      <c r="J321" s="195" t="s">
        <v>1985</v>
      </c>
      <c r="BR321" s="11"/>
      <c r="BS321" s="11"/>
    </row>
    <row r="322" spans="1:71" ht="49.5" customHeight="1">
      <c r="A322" s="251"/>
      <c r="B322" s="249"/>
      <c r="C322" s="253"/>
      <c r="D322" s="289"/>
      <c r="E322" s="216">
        <v>160</v>
      </c>
      <c r="F322" s="216">
        <v>0</v>
      </c>
      <c r="G322" s="198" t="s">
        <v>2048</v>
      </c>
      <c r="H322" s="187" t="s">
        <v>2042</v>
      </c>
      <c r="I322" s="187" t="s">
        <v>2045</v>
      </c>
      <c r="J322" s="195" t="s">
        <v>1703</v>
      </c>
      <c r="BR322" s="11"/>
      <c r="BS322" s="11"/>
    </row>
    <row r="323" spans="1:71" ht="49.5" customHeight="1">
      <c r="A323" s="251"/>
      <c r="B323" s="249"/>
      <c r="C323" s="253"/>
      <c r="D323" s="289"/>
      <c r="E323" s="216">
        <v>300</v>
      </c>
      <c r="F323" s="216">
        <v>0</v>
      </c>
      <c r="G323" s="198" t="s">
        <v>2053</v>
      </c>
      <c r="H323" s="187" t="s">
        <v>2054</v>
      </c>
      <c r="I323" s="187" t="s">
        <v>2055</v>
      </c>
      <c r="J323" s="195" t="s">
        <v>1703</v>
      </c>
      <c r="BR323" s="11"/>
      <c r="BS323" s="11"/>
    </row>
    <row r="324" spans="1:71" ht="49.5" customHeight="1">
      <c r="A324" s="251"/>
      <c r="B324" s="249"/>
      <c r="C324" s="253"/>
      <c r="D324" s="289"/>
      <c r="E324" s="216">
        <v>1000</v>
      </c>
      <c r="F324" s="216">
        <v>0</v>
      </c>
      <c r="G324" s="209" t="s">
        <v>2056</v>
      </c>
      <c r="H324" s="187" t="s">
        <v>2057</v>
      </c>
      <c r="I324" s="187" t="s">
        <v>2058</v>
      </c>
      <c r="J324" s="195" t="s">
        <v>2059</v>
      </c>
      <c r="BR324" s="11"/>
      <c r="BS324" s="11"/>
    </row>
    <row r="325" spans="1:10" ht="49.5" customHeight="1">
      <c r="A325" s="264"/>
      <c r="B325" s="256"/>
      <c r="C325" s="263"/>
      <c r="D325" s="191" t="s">
        <v>1669</v>
      </c>
      <c r="E325" s="177">
        <f>SUM(E272:E324)</f>
        <v>14849</v>
      </c>
      <c r="F325" s="177">
        <f>SUM(F272:F324)</f>
        <v>15000</v>
      </c>
      <c r="G325" s="2"/>
      <c r="H325" s="2"/>
      <c r="I325" s="2"/>
      <c r="J325" s="17"/>
    </row>
    <row r="326" spans="1:10" ht="144.75" customHeight="1">
      <c r="A326" s="250" t="s">
        <v>1915</v>
      </c>
      <c r="B326" s="248" t="s">
        <v>1963</v>
      </c>
      <c r="C326" s="252" t="s">
        <v>1964</v>
      </c>
      <c r="D326" s="289" t="s">
        <v>1920</v>
      </c>
      <c r="E326" s="215">
        <v>1000</v>
      </c>
      <c r="F326" s="217">
        <v>5500</v>
      </c>
      <c r="G326" s="57" t="s">
        <v>2060</v>
      </c>
      <c r="H326" s="188" t="s">
        <v>2061</v>
      </c>
      <c r="I326" s="78" t="s">
        <v>2062</v>
      </c>
      <c r="J326" s="188" t="s">
        <v>2063</v>
      </c>
    </row>
    <row r="327" spans="1:10" ht="76.5" customHeight="1">
      <c r="A327" s="251"/>
      <c r="B327" s="249"/>
      <c r="C327" s="253"/>
      <c r="D327" s="289"/>
      <c r="E327" s="215">
        <v>4500</v>
      </c>
      <c r="F327" s="8">
        <v>0</v>
      </c>
      <c r="G327" s="57" t="s">
        <v>2060</v>
      </c>
      <c r="H327" s="188" t="s">
        <v>2064</v>
      </c>
      <c r="I327" s="78" t="s">
        <v>2065</v>
      </c>
      <c r="J327" s="188" t="s">
        <v>2066</v>
      </c>
    </row>
    <row r="328" spans="1:10" ht="49.5" customHeight="1">
      <c r="A328" s="264"/>
      <c r="B328" s="256"/>
      <c r="C328" s="263"/>
      <c r="D328" s="191" t="s">
        <v>1669</v>
      </c>
      <c r="E328" s="177">
        <f>SUM(E326:E327)</f>
        <v>5500</v>
      </c>
      <c r="F328" s="177">
        <f>SUM(E326:E327)</f>
        <v>5500</v>
      </c>
      <c r="G328" s="2"/>
      <c r="H328" s="2"/>
      <c r="I328" s="2"/>
      <c r="J328" s="17"/>
    </row>
    <row r="329" spans="1:10" ht="244.5" customHeight="1">
      <c r="A329" s="269" t="s">
        <v>2067</v>
      </c>
      <c r="B329" s="268" t="s">
        <v>2068</v>
      </c>
      <c r="C329" s="240" t="s">
        <v>2069</v>
      </c>
      <c r="D329" s="289" t="s">
        <v>1921</v>
      </c>
      <c r="E329" s="218">
        <v>7872</v>
      </c>
      <c r="F329" s="218">
        <v>4610</v>
      </c>
      <c r="G329" s="2" t="s">
        <v>2070</v>
      </c>
      <c r="H329" s="2" t="s">
        <v>2071</v>
      </c>
      <c r="I329" s="2" t="s">
        <v>2072</v>
      </c>
      <c r="J329" s="17" t="s">
        <v>2073</v>
      </c>
    </row>
    <row r="330" spans="1:10" ht="209.25" customHeight="1">
      <c r="A330" s="269"/>
      <c r="B330" s="268"/>
      <c r="C330" s="240"/>
      <c r="D330" s="289"/>
      <c r="E330" s="8">
        <v>0</v>
      </c>
      <c r="F330" s="212">
        <v>13255</v>
      </c>
      <c r="G330" s="2" t="s">
        <v>2074</v>
      </c>
      <c r="H330" s="2" t="s">
        <v>2075</v>
      </c>
      <c r="I330" s="2" t="s">
        <v>2076</v>
      </c>
      <c r="J330" s="17" t="s">
        <v>2077</v>
      </c>
    </row>
    <row r="331" spans="1:10" ht="339.75" customHeight="1">
      <c r="A331" s="250" t="s">
        <v>2067</v>
      </c>
      <c r="B331" s="248" t="s">
        <v>2068</v>
      </c>
      <c r="C331" s="252" t="s">
        <v>2069</v>
      </c>
      <c r="D331" s="289" t="s">
        <v>1921</v>
      </c>
      <c r="E331" s="212">
        <v>12619</v>
      </c>
      <c r="F331" s="8">
        <v>0</v>
      </c>
      <c r="G331" s="2" t="s">
        <v>2078</v>
      </c>
      <c r="H331" s="2" t="s">
        <v>2079</v>
      </c>
      <c r="I331" s="2" t="s">
        <v>2080</v>
      </c>
      <c r="J331" s="17" t="s">
        <v>2081</v>
      </c>
    </row>
    <row r="332" spans="1:10" ht="234" customHeight="1">
      <c r="A332" s="251"/>
      <c r="B332" s="249"/>
      <c r="C332" s="253"/>
      <c r="D332" s="289"/>
      <c r="E332" s="212">
        <v>4509</v>
      </c>
      <c r="F332" s="212">
        <v>7135</v>
      </c>
      <c r="G332" s="2" t="s">
        <v>2082</v>
      </c>
      <c r="H332" s="2" t="s">
        <v>2083</v>
      </c>
      <c r="I332" s="2" t="s">
        <v>2084</v>
      </c>
      <c r="J332" s="17" t="s">
        <v>2085</v>
      </c>
    </row>
    <row r="333" spans="1:10" ht="82.5" customHeight="1">
      <c r="A333" s="264"/>
      <c r="B333" s="256"/>
      <c r="C333" s="263"/>
      <c r="D333" s="168" t="s">
        <v>1669</v>
      </c>
      <c r="E333" s="177">
        <f>SUM(E329:E332)</f>
        <v>25000</v>
      </c>
      <c r="F333" s="177">
        <f>SUM(F329:F332)</f>
        <v>25000</v>
      </c>
      <c r="G333" s="2"/>
      <c r="H333" s="2"/>
      <c r="I333" s="2"/>
      <c r="J333" s="17"/>
    </row>
    <row r="334" spans="1:10" ht="368.25" customHeight="1">
      <c r="A334" s="250" t="s">
        <v>2067</v>
      </c>
      <c r="B334" s="248" t="s">
        <v>2068</v>
      </c>
      <c r="C334" s="252" t="s">
        <v>2069</v>
      </c>
      <c r="D334" s="272" t="s">
        <v>1922</v>
      </c>
      <c r="E334" s="212">
        <v>1813</v>
      </c>
      <c r="F334" s="212">
        <v>30000</v>
      </c>
      <c r="G334" s="2" t="s">
        <v>2086</v>
      </c>
      <c r="H334" s="2" t="s">
        <v>2087</v>
      </c>
      <c r="I334" s="2" t="s">
        <v>2088</v>
      </c>
      <c r="J334" s="17" t="s">
        <v>2089</v>
      </c>
    </row>
    <row r="335" spans="1:10" ht="220.5" customHeight="1">
      <c r="A335" s="251"/>
      <c r="B335" s="249"/>
      <c r="C335" s="253"/>
      <c r="D335" s="272"/>
      <c r="E335" s="212">
        <v>32400</v>
      </c>
      <c r="F335" s="57">
        <v>0</v>
      </c>
      <c r="G335" s="2" t="s">
        <v>2090</v>
      </c>
      <c r="H335" s="2" t="s">
        <v>2091</v>
      </c>
      <c r="I335" s="2" t="s">
        <v>2092</v>
      </c>
      <c r="J335" s="17" t="s">
        <v>2093</v>
      </c>
    </row>
    <row r="336" spans="1:10" ht="49.5" customHeight="1">
      <c r="A336" s="264"/>
      <c r="B336" s="256"/>
      <c r="C336" s="263"/>
      <c r="D336" s="168" t="s">
        <v>1669</v>
      </c>
      <c r="E336" s="177">
        <f>SUM(E334:E335)</f>
        <v>34213</v>
      </c>
      <c r="F336" s="177">
        <f>SUM(F334:F335)</f>
        <v>30000</v>
      </c>
      <c r="G336" s="2"/>
      <c r="H336" s="2"/>
      <c r="I336" s="2"/>
      <c r="J336" s="17"/>
    </row>
    <row r="337" spans="1:10" ht="270.75" customHeight="1">
      <c r="A337" s="250" t="s">
        <v>2067</v>
      </c>
      <c r="B337" s="248" t="s">
        <v>2068</v>
      </c>
      <c r="C337" s="252" t="s">
        <v>2069</v>
      </c>
      <c r="D337" s="272" t="s">
        <v>1923</v>
      </c>
      <c r="E337" s="57">
        <v>0</v>
      </c>
      <c r="F337" s="212">
        <v>19453</v>
      </c>
      <c r="G337" s="2" t="s">
        <v>2094</v>
      </c>
      <c r="H337" s="2" t="s">
        <v>2095</v>
      </c>
      <c r="I337" s="2" t="s">
        <v>2096</v>
      </c>
      <c r="J337" s="17" t="s">
        <v>2097</v>
      </c>
    </row>
    <row r="338" spans="1:10" ht="237.75" customHeight="1">
      <c r="A338" s="251"/>
      <c r="B338" s="249"/>
      <c r="C338" s="253"/>
      <c r="D338" s="272"/>
      <c r="E338" s="212">
        <v>20000</v>
      </c>
      <c r="F338" s="57">
        <v>547</v>
      </c>
      <c r="G338" s="2" t="s">
        <v>2098</v>
      </c>
      <c r="H338" s="2" t="s">
        <v>2099</v>
      </c>
      <c r="I338" s="2" t="s">
        <v>2100</v>
      </c>
      <c r="J338" s="17" t="s">
        <v>2101</v>
      </c>
    </row>
    <row r="339" spans="1:10" ht="49.5" customHeight="1">
      <c r="A339" s="264"/>
      <c r="B339" s="256"/>
      <c r="C339" s="263"/>
      <c r="D339" s="168" t="s">
        <v>1669</v>
      </c>
      <c r="E339" s="177">
        <f>SUM(E337:E338)</f>
        <v>20000</v>
      </c>
      <c r="F339" s="177">
        <f>SUM(F337:F338)</f>
        <v>20000</v>
      </c>
      <c r="G339" s="2"/>
      <c r="H339" s="2"/>
      <c r="I339" s="2"/>
      <c r="J339" s="17"/>
    </row>
    <row r="340" spans="1:10" ht="250.5" customHeight="1">
      <c r="A340" s="269" t="s">
        <v>2067</v>
      </c>
      <c r="B340" s="268" t="s">
        <v>2068</v>
      </c>
      <c r="C340" s="240" t="s">
        <v>2069</v>
      </c>
      <c r="D340" s="225" t="s">
        <v>1924</v>
      </c>
      <c r="E340" s="212">
        <v>15000</v>
      </c>
      <c r="F340" s="212">
        <v>15000</v>
      </c>
      <c r="G340" s="2" t="s">
        <v>2102</v>
      </c>
      <c r="H340" s="2" t="s">
        <v>2103</v>
      </c>
      <c r="I340" s="2" t="s">
        <v>2104</v>
      </c>
      <c r="J340" s="17" t="s">
        <v>2105</v>
      </c>
    </row>
    <row r="341" spans="1:10" ht="49.5" customHeight="1">
      <c r="A341" s="269"/>
      <c r="B341" s="268"/>
      <c r="C341" s="240"/>
      <c r="D341" s="168" t="s">
        <v>1669</v>
      </c>
      <c r="E341" s="177">
        <f>SUM(E340)</f>
        <v>15000</v>
      </c>
      <c r="F341" s="177">
        <f>SUM(F340)</f>
        <v>15000</v>
      </c>
      <c r="G341" s="2"/>
      <c r="H341" s="2"/>
      <c r="I341" s="2"/>
      <c r="J341" s="17"/>
    </row>
    <row r="342" spans="1:10" ht="232.5" customHeight="1">
      <c r="A342" s="250" t="s">
        <v>2106</v>
      </c>
      <c r="B342" s="248" t="s">
        <v>2107</v>
      </c>
      <c r="C342" s="252" t="s">
        <v>2108</v>
      </c>
      <c r="D342" s="267" t="s">
        <v>2646</v>
      </c>
      <c r="E342" s="212">
        <v>17906</v>
      </c>
      <c r="F342" s="212">
        <v>25000</v>
      </c>
      <c r="G342" s="2" t="s">
        <v>2109</v>
      </c>
      <c r="H342" s="2" t="s">
        <v>2110</v>
      </c>
      <c r="I342" s="2" t="s">
        <v>2111</v>
      </c>
      <c r="J342" s="17" t="s">
        <v>2112</v>
      </c>
    </row>
    <row r="343" spans="1:10" ht="140.25" customHeight="1">
      <c r="A343" s="251"/>
      <c r="B343" s="249"/>
      <c r="C343" s="253"/>
      <c r="D343" s="269"/>
      <c r="E343" s="212">
        <v>7097</v>
      </c>
      <c r="F343" s="8">
        <v>0</v>
      </c>
      <c r="G343" s="2" t="s">
        <v>2113</v>
      </c>
      <c r="H343" s="2" t="s">
        <v>2114</v>
      </c>
      <c r="I343" s="2" t="s">
        <v>2115</v>
      </c>
      <c r="J343" s="17" t="s">
        <v>2116</v>
      </c>
    </row>
    <row r="344" spans="1:10" ht="49.5" customHeight="1">
      <c r="A344" s="264"/>
      <c r="B344" s="256"/>
      <c r="C344" s="263"/>
      <c r="D344" s="168" t="s">
        <v>1669</v>
      </c>
      <c r="E344" s="177">
        <f>SUM(E342:E343)</f>
        <v>25003</v>
      </c>
      <c r="F344" s="177">
        <f>SUM(F342:F343)</f>
        <v>25000</v>
      </c>
      <c r="G344" s="2"/>
      <c r="H344" s="2"/>
      <c r="I344" s="2"/>
      <c r="J344" s="17"/>
    </row>
    <row r="345" spans="1:10" ht="297" customHeight="1">
      <c r="A345" s="269" t="s">
        <v>2106</v>
      </c>
      <c r="B345" s="268" t="s">
        <v>2117</v>
      </c>
      <c r="C345" s="240" t="s">
        <v>2108</v>
      </c>
      <c r="D345" s="272" t="s">
        <v>1928</v>
      </c>
      <c r="E345" s="8">
        <v>0</v>
      </c>
      <c r="F345" s="8">
        <v>5000</v>
      </c>
      <c r="G345" s="2" t="s">
        <v>2118</v>
      </c>
      <c r="H345" s="2" t="s">
        <v>2119</v>
      </c>
      <c r="I345" s="2" t="s">
        <v>2120</v>
      </c>
      <c r="J345" s="17" t="s">
        <v>2121</v>
      </c>
    </row>
    <row r="346" spans="1:10" ht="240" customHeight="1">
      <c r="A346" s="269"/>
      <c r="B346" s="268"/>
      <c r="C346" s="240"/>
      <c r="D346" s="272"/>
      <c r="E346" s="8">
        <v>0</v>
      </c>
      <c r="F346" s="212">
        <v>2100</v>
      </c>
      <c r="G346" s="2" t="s">
        <v>2122</v>
      </c>
      <c r="H346" s="2" t="s">
        <v>2123</v>
      </c>
      <c r="I346" s="2" t="s">
        <v>2124</v>
      </c>
      <c r="J346" s="17" t="s">
        <v>2125</v>
      </c>
    </row>
    <row r="347" spans="1:10" ht="203.25" customHeight="1">
      <c r="A347" s="269" t="s">
        <v>2106</v>
      </c>
      <c r="B347" s="268" t="s">
        <v>2117</v>
      </c>
      <c r="C347" s="240" t="s">
        <v>2108</v>
      </c>
      <c r="D347" s="272" t="s">
        <v>1928</v>
      </c>
      <c r="E347" s="8">
        <v>0</v>
      </c>
      <c r="F347" s="8">
        <v>4960</v>
      </c>
      <c r="G347" s="2" t="s">
        <v>2126</v>
      </c>
      <c r="H347" s="2" t="s">
        <v>2127</v>
      </c>
      <c r="I347" s="2" t="s">
        <v>2128</v>
      </c>
      <c r="J347" s="17" t="s">
        <v>2129</v>
      </c>
    </row>
    <row r="348" spans="1:10" ht="249.75" customHeight="1">
      <c r="A348" s="269"/>
      <c r="B348" s="268"/>
      <c r="C348" s="240"/>
      <c r="D348" s="272"/>
      <c r="E348" s="8">
        <v>0</v>
      </c>
      <c r="F348" s="8">
        <v>4974</v>
      </c>
      <c r="G348" s="2" t="s">
        <v>2130</v>
      </c>
      <c r="H348" s="182" t="s">
        <v>1726</v>
      </c>
      <c r="I348" s="2" t="s">
        <v>2131</v>
      </c>
      <c r="J348" s="17" t="s">
        <v>2132</v>
      </c>
    </row>
    <row r="349" spans="1:10" ht="269.25" customHeight="1">
      <c r="A349" s="269"/>
      <c r="B349" s="268"/>
      <c r="C349" s="240"/>
      <c r="D349" s="272"/>
      <c r="E349" s="8">
        <v>0</v>
      </c>
      <c r="F349" s="8">
        <v>4377</v>
      </c>
      <c r="G349" s="2" t="s">
        <v>2133</v>
      </c>
      <c r="H349" s="2" t="s">
        <v>2134</v>
      </c>
      <c r="I349" s="2" t="s">
        <v>2135</v>
      </c>
      <c r="J349" s="17" t="s">
        <v>2136</v>
      </c>
    </row>
    <row r="350" spans="1:10" ht="257.25" customHeight="1">
      <c r="A350" s="288" t="s">
        <v>2645</v>
      </c>
      <c r="B350" s="268" t="s">
        <v>2117</v>
      </c>
      <c r="C350" s="240" t="s">
        <v>2108</v>
      </c>
      <c r="D350" s="272" t="s">
        <v>1928</v>
      </c>
      <c r="E350" s="8">
        <v>0</v>
      </c>
      <c r="F350" s="8">
        <v>4840</v>
      </c>
      <c r="G350" s="2" t="s">
        <v>2137</v>
      </c>
      <c r="H350" s="2" t="s">
        <v>2138</v>
      </c>
      <c r="I350" s="2" t="s">
        <v>2139</v>
      </c>
      <c r="J350" s="17" t="s">
        <v>2140</v>
      </c>
    </row>
    <row r="351" spans="1:10" ht="223.5" customHeight="1">
      <c r="A351" s="288"/>
      <c r="B351" s="268"/>
      <c r="C351" s="240"/>
      <c r="D351" s="272"/>
      <c r="E351" s="8">
        <v>0</v>
      </c>
      <c r="F351" s="8">
        <v>4900</v>
      </c>
      <c r="G351" s="2" t="s">
        <v>2141</v>
      </c>
      <c r="H351" s="2" t="s">
        <v>2142</v>
      </c>
      <c r="I351" s="2" t="s">
        <v>2143</v>
      </c>
      <c r="J351" s="184" t="s">
        <v>1708</v>
      </c>
    </row>
    <row r="352" spans="1:10" ht="254.25" customHeight="1">
      <c r="A352" s="288"/>
      <c r="B352" s="268"/>
      <c r="C352" s="240"/>
      <c r="D352" s="272"/>
      <c r="E352" s="8">
        <v>0</v>
      </c>
      <c r="F352" s="212">
        <v>4400</v>
      </c>
      <c r="G352" s="2" t="s">
        <v>2144</v>
      </c>
      <c r="H352" s="2" t="s">
        <v>2145</v>
      </c>
      <c r="I352" s="2" t="s">
        <v>2146</v>
      </c>
      <c r="J352" s="17" t="s">
        <v>2147</v>
      </c>
    </row>
    <row r="353" spans="1:10" ht="225.75" customHeight="1">
      <c r="A353" s="288" t="s">
        <v>2645</v>
      </c>
      <c r="B353" s="248" t="s">
        <v>2117</v>
      </c>
      <c r="C353" s="252" t="s">
        <v>2108</v>
      </c>
      <c r="D353" s="246" t="s">
        <v>1928</v>
      </c>
      <c r="E353" s="8">
        <v>0</v>
      </c>
      <c r="F353" s="8">
        <v>5000</v>
      </c>
      <c r="G353" s="2" t="s">
        <v>2148</v>
      </c>
      <c r="H353" s="2" t="s">
        <v>2149</v>
      </c>
      <c r="I353" s="2" t="s">
        <v>2150</v>
      </c>
      <c r="J353" s="17" t="s">
        <v>2151</v>
      </c>
    </row>
    <row r="354" spans="1:10" ht="226.5" customHeight="1">
      <c r="A354" s="288"/>
      <c r="B354" s="249"/>
      <c r="C354" s="253"/>
      <c r="D354" s="247"/>
      <c r="E354" s="8">
        <v>0</v>
      </c>
      <c r="F354" s="8">
        <v>2281</v>
      </c>
      <c r="G354" s="2" t="s">
        <v>2152</v>
      </c>
      <c r="H354" s="2" t="s">
        <v>2153</v>
      </c>
      <c r="I354" s="2" t="s">
        <v>2154</v>
      </c>
      <c r="J354" s="17" t="s">
        <v>2155</v>
      </c>
    </row>
    <row r="355" spans="1:10" ht="254.25" customHeight="1">
      <c r="A355" s="288"/>
      <c r="B355" s="249"/>
      <c r="C355" s="253"/>
      <c r="D355" s="247"/>
      <c r="E355" s="8">
        <v>0</v>
      </c>
      <c r="F355" s="212">
        <v>8800</v>
      </c>
      <c r="G355" s="2" t="s">
        <v>2156</v>
      </c>
      <c r="H355" s="2" t="s">
        <v>2157</v>
      </c>
      <c r="I355" s="2" t="s">
        <v>2158</v>
      </c>
      <c r="J355" s="17" t="s">
        <v>2159</v>
      </c>
    </row>
    <row r="356" spans="1:10" ht="232.5" customHeight="1">
      <c r="A356" s="254" t="s">
        <v>2645</v>
      </c>
      <c r="B356" s="249" t="s">
        <v>2117</v>
      </c>
      <c r="C356" s="253" t="s">
        <v>2108</v>
      </c>
      <c r="D356" s="247" t="s">
        <v>1928</v>
      </c>
      <c r="E356" s="8">
        <v>0</v>
      </c>
      <c r="F356" s="8">
        <v>4405</v>
      </c>
      <c r="G356" s="2" t="s">
        <v>2160</v>
      </c>
      <c r="H356" s="2" t="s">
        <v>2161</v>
      </c>
      <c r="I356" s="2" t="s">
        <v>2162</v>
      </c>
      <c r="J356" s="17" t="s">
        <v>2163</v>
      </c>
    </row>
    <row r="357" spans="1:10" ht="284.25" customHeight="1">
      <c r="A357" s="255"/>
      <c r="B357" s="256"/>
      <c r="C357" s="263"/>
      <c r="D357" s="262"/>
      <c r="E357" s="8">
        <v>0</v>
      </c>
      <c r="F357" s="8">
        <v>4840</v>
      </c>
      <c r="G357" s="2" t="s">
        <v>2164</v>
      </c>
      <c r="H357" s="2" t="s">
        <v>2165</v>
      </c>
      <c r="I357" s="2" t="s">
        <v>2166</v>
      </c>
      <c r="J357" s="17" t="s">
        <v>2167</v>
      </c>
    </row>
    <row r="358" spans="1:10" ht="279" customHeight="1">
      <c r="A358" s="250" t="s">
        <v>2106</v>
      </c>
      <c r="B358" s="248" t="s">
        <v>2117</v>
      </c>
      <c r="C358" s="252" t="s">
        <v>2108</v>
      </c>
      <c r="D358" s="246" t="s">
        <v>1928</v>
      </c>
      <c r="E358" s="8">
        <v>0</v>
      </c>
      <c r="F358" s="8">
        <v>5000</v>
      </c>
      <c r="G358" s="2" t="s">
        <v>2168</v>
      </c>
      <c r="H358" s="2" t="s">
        <v>2169</v>
      </c>
      <c r="I358" s="2" t="s">
        <v>2170</v>
      </c>
      <c r="J358" s="17" t="s">
        <v>2171</v>
      </c>
    </row>
    <row r="359" spans="1:10" ht="265.5" customHeight="1">
      <c r="A359" s="251"/>
      <c r="B359" s="249"/>
      <c r="C359" s="253"/>
      <c r="D359" s="247"/>
      <c r="E359" s="8">
        <v>0</v>
      </c>
      <c r="F359" s="8">
        <v>5000</v>
      </c>
      <c r="G359" s="2" t="s">
        <v>2168</v>
      </c>
      <c r="H359" s="2" t="s">
        <v>2169</v>
      </c>
      <c r="I359" s="2" t="s">
        <v>2170</v>
      </c>
      <c r="J359" s="17" t="s">
        <v>2171</v>
      </c>
    </row>
    <row r="360" spans="1:10" ht="200.25" customHeight="1">
      <c r="A360" s="251" t="s">
        <v>2106</v>
      </c>
      <c r="B360" s="249" t="s">
        <v>2117</v>
      </c>
      <c r="C360" s="253" t="s">
        <v>2108</v>
      </c>
      <c r="D360" s="247" t="s">
        <v>1928</v>
      </c>
      <c r="E360" s="8">
        <v>0</v>
      </c>
      <c r="F360" s="8">
        <v>3400</v>
      </c>
      <c r="G360" s="2" t="s">
        <v>2172</v>
      </c>
      <c r="H360" s="2" t="s">
        <v>2173</v>
      </c>
      <c r="I360" s="2" t="s">
        <v>2174</v>
      </c>
      <c r="J360" s="17" t="s">
        <v>2175</v>
      </c>
    </row>
    <row r="361" spans="1:10" ht="290.25" customHeight="1">
      <c r="A361" s="251"/>
      <c r="B361" s="249"/>
      <c r="C361" s="253"/>
      <c r="D361" s="247"/>
      <c r="E361" s="8">
        <v>0</v>
      </c>
      <c r="F361" s="8">
        <v>4900</v>
      </c>
      <c r="G361" s="2" t="s">
        <v>2176</v>
      </c>
      <c r="H361" s="2" t="s">
        <v>2177</v>
      </c>
      <c r="I361" s="2" t="s">
        <v>2178</v>
      </c>
      <c r="J361" s="17" t="s">
        <v>2179</v>
      </c>
    </row>
    <row r="362" spans="1:10" ht="229.5" customHeight="1">
      <c r="A362" s="264"/>
      <c r="B362" s="256"/>
      <c r="C362" s="263"/>
      <c r="D362" s="262"/>
      <c r="E362" s="8">
        <v>0</v>
      </c>
      <c r="F362" s="8">
        <v>2800</v>
      </c>
      <c r="G362" s="2" t="s">
        <v>2180</v>
      </c>
      <c r="H362" s="2" t="s">
        <v>2181</v>
      </c>
      <c r="I362" s="2" t="s">
        <v>2182</v>
      </c>
      <c r="J362" s="224" t="s">
        <v>1709</v>
      </c>
    </row>
    <row r="363" spans="1:10" ht="262.5" customHeight="1">
      <c r="A363" s="269" t="s">
        <v>2106</v>
      </c>
      <c r="B363" s="268" t="s">
        <v>2117</v>
      </c>
      <c r="C363" s="240" t="s">
        <v>2108</v>
      </c>
      <c r="D363" s="272" t="s">
        <v>1928</v>
      </c>
      <c r="E363" s="8">
        <v>0</v>
      </c>
      <c r="F363" s="8">
        <v>9580</v>
      </c>
      <c r="G363" s="2" t="s">
        <v>2183</v>
      </c>
      <c r="H363" s="2" t="s">
        <v>2184</v>
      </c>
      <c r="I363" s="2" t="s">
        <v>2185</v>
      </c>
      <c r="J363" s="17" t="s">
        <v>2186</v>
      </c>
    </row>
    <row r="364" spans="1:10" ht="243.75" customHeight="1">
      <c r="A364" s="269"/>
      <c r="B364" s="268"/>
      <c r="C364" s="240"/>
      <c r="D364" s="272"/>
      <c r="E364" s="8">
        <v>0</v>
      </c>
      <c r="F364" s="8">
        <v>5000</v>
      </c>
      <c r="G364" s="2" t="s">
        <v>2187</v>
      </c>
      <c r="H364" s="2" t="s">
        <v>2188</v>
      </c>
      <c r="I364" s="2" t="s">
        <v>2189</v>
      </c>
      <c r="J364" s="17" t="s">
        <v>2190</v>
      </c>
    </row>
    <row r="365" spans="1:10" ht="239.25" customHeight="1">
      <c r="A365" s="269" t="s">
        <v>2106</v>
      </c>
      <c r="B365" s="268" t="s">
        <v>2117</v>
      </c>
      <c r="C365" s="240" t="s">
        <v>2108</v>
      </c>
      <c r="D365" s="272" t="s">
        <v>1928</v>
      </c>
      <c r="E365" s="212">
        <v>1556</v>
      </c>
      <c r="F365" s="8">
        <v>3443</v>
      </c>
      <c r="G365" s="2" t="s">
        <v>2191</v>
      </c>
      <c r="H365" s="2" t="s">
        <v>2192</v>
      </c>
      <c r="I365" s="2" t="s">
        <v>2193</v>
      </c>
      <c r="J365" s="17" t="s">
        <v>2194</v>
      </c>
    </row>
    <row r="366" spans="1:10" ht="243" customHeight="1">
      <c r="A366" s="269"/>
      <c r="B366" s="268"/>
      <c r="C366" s="240"/>
      <c r="D366" s="272"/>
      <c r="E366" s="8">
        <v>4903</v>
      </c>
      <c r="F366" s="8">
        <v>0</v>
      </c>
      <c r="G366" s="2" t="s">
        <v>2195</v>
      </c>
      <c r="H366" s="2" t="s">
        <v>2196</v>
      </c>
      <c r="I366" s="2" t="s">
        <v>2197</v>
      </c>
      <c r="J366" s="17" t="s">
        <v>2198</v>
      </c>
    </row>
    <row r="367" spans="1:10" ht="232.5" customHeight="1">
      <c r="A367" s="269"/>
      <c r="B367" s="268"/>
      <c r="C367" s="240"/>
      <c r="D367" s="272"/>
      <c r="E367" s="8">
        <v>4300</v>
      </c>
      <c r="F367" s="8">
        <v>0</v>
      </c>
      <c r="G367" s="2" t="s">
        <v>2199</v>
      </c>
      <c r="H367" s="2" t="s">
        <v>2200</v>
      </c>
      <c r="I367" s="2" t="s">
        <v>2201</v>
      </c>
      <c r="J367" s="17" t="s">
        <v>2202</v>
      </c>
    </row>
    <row r="368" spans="1:10" ht="221.25" customHeight="1">
      <c r="A368" s="269" t="s">
        <v>2106</v>
      </c>
      <c r="B368" s="268" t="s">
        <v>2117</v>
      </c>
      <c r="C368" s="240" t="s">
        <v>2108</v>
      </c>
      <c r="D368" s="272" t="s">
        <v>1928</v>
      </c>
      <c r="E368" s="212">
        <v>4660</v>
      </c>
      <c r="F368" s="8">
        <v>0</v>
      </c>
      <c r="G368" s="2" t="s">
        <v>2203</v>
      </c>
      <c r="H368" s="2" t="s">
        <v>2204</v>
      </c>
      <c r="I368" s="2" t="s">
        <v>2205</v>
      </c>
      <c r="J368" s="17" t="s">
        <v>2206</v>
      </c>
    </row>
    <row r="369" spans="1:10" ht="238.5" customHeight="1">
      <c r="A369" s="269"/>
      <c r="B369" s="268"/>
      <c r="C369" s="240"/>
      <c r="D369" s="272"/>
      <c r="E369" s="212">
        <v>5000</v>
      </c>
      <c r="F369" s="8">
        <v>0</v>
      </c>
      <c r="G369" s="2" t="s">
        <v>2207</v>
      </c>
      <c r="H369" s="2" t="s">
        <v>2208</v>
      </c>
      <c r="I369" s="2" t="s">
        <v>2209</v>
      </c>
      <c r="J369" s="17" t="s">
        <v>2210</v>
      </c>
    </row>
    <row r="370" spans="1:10" ht="224.25" customHeight="1">
      <c r="A370" s="269"/>
      <c r="B370" s="268"/>
      <c r="C370" s="240"/>
      <c r="D370" s="272"/>
      <c r="E370" s="8">
        <v>5000</v>
      </c>
      <c r="F370" s="8">
        <v>0</v>
      </c>
      <c r="G370" s="2" t="s">
        <v>2211</v>
      </c>
      <c r="H370" s="2" t="s">
        <v>2212</v>
      </c>
      <c r="I370" s="2" t="s">
        <v>2213</v>
      </c>
      <c r="J370" s="17" t="s">
        <v>2214</v>
      </c>
    </row>
    <row r="371" spans="1:10" ht="153" customHeight="1">
      <c r="A371" s="269" t="s">
        <v>1925</v>
      </c>
      <c r="B371" s="268" t="s">
        <v>1927</v>
      </c>
      <c r="C371" s="240" t="s">
        <v>1926</v>
      </c>
      <c r="D371" s="272" t="s">
        <v>1928</v>
      </c>
      <c r="E371" s="8">
        <v>5000</v>
      </c>
      <c r="F371" s="8">
        <v>0</v>
      </c>
      <c r="G371" s="2" t="s">
        <v>1727</v>
      </c>
      <c r="H371" s="2" t="s">
        <v>1728</v>
      </c>
      <c r="I371" s="2" t="s">
        <v>1729</v>
      </c>
      <c r="J371" s="17" t="s">
        <v>1710</v>
      </c>
    </row>
    <row r="372" spans="1:10" ht="145.5" customHeight="1">
      <c r="A372" s="269"/>
      <c r="B372" s="268"/>
      <c r="C372" s="240"/>
      <c r="D372" s="272"/>
      <c r="E372" s="8">
        <v>3347</v>
      </c>
      <c r="F372" s="8">
        <v>0</v>
      </c>
      <c r="G372" s="2" t="s">
        <v>1730</v>
      </c>
      <c r="H372" s="2" t="s">
        <v>1731</v>
      </c>
      <c r="I372" s="2" t="s">
        <v>1732</v>
      </c>
      <c r="J372" s="184" t="s">
        <v>1711</v>
      </c>
    </row>
    <row r="373" spans="1:10" ht="261" customHeight="1">
      <c r="A373" s="269"/>
      <c r="B373" s="268"/>
      <c r="C373" s="240"/>
      <c r="D373" s="272"/>
      <c r="E373" s="8">
        <v>3000</v>
      </c>
      <c r="F373" s="8">
        <v>0</v>
      </c>
      <c r="G373" s="2" t="s">
        <v>1733</v>
      </c>
      <c r="H373" s="2" t="s">
        <v>1734</v>
      </c>
      <c r="I373" s="2" t="s">
        <v>1735</v>
      </c>
      <c r="J373" s="184" t="s">
        <v>1712</v>
      </c>
    </row>
    <row r="374" spans="1:10" ht="215.25" customHeight="1">
      <c r="A374" s="269" t="s">
        <v>1925</v>
      </c>
      <c r="B374" s="268" t="s">
        <v>1927</v>
      </c>
      <c r="C374" s="240" t="s">
        <v>1926</v>
      </c>
      <c r="D374" s="272" t="s">
        <v>1928</v>
      </c>
      <c r="E374" s="212">
        <v>3598</v>
      </c>
      <c r="F374" s="8">
        <v>0</v>
      </c>
      <c r="G374" s="2" t="s">
        <v>1736</v>
      </c>
      <c r="H374" s="2" t="s">
        <v>1737</v>
      </c>
      <c r="I374" s="2" t="s">
        <v>1738</v>
      </c>
      <c r="J374" s="17" t="s">
        <v>1739</v>
      </c>
    </row>
    <row r="375" spans="1:10" ht="256.5" customHeight="1">
      <c r="A375" s="269"/>
      <c r="B375" s="268"/>
      <c r="C375" s="240"/>
      <c r="D375" s="272"/>
      <c r="E375" s="212">
        <v>3600</v>
      </c>
      <c r="F375" s="8">
        <v>0</v>
      </c>
      <c r="G375" s="2" t="s">
        <v>1740</v>
      </c>
      <c r="H375" s="2" t="s">
        <v>1741</v>
      </c>
      <c r="I375" s="2" t="s">
        <v>1742</v>
      </c>
      <c r="J375" s="17" t="s">
        <v>1743</v>
      </c>
    </row>
    <row r="376" spans="1:10" ht="206.25" customHeight="1">
      <c r="A376" s="269"/>
      <c r="B376" s="268"/>
      <c r="C376" s="240"/>
      <c r="D376" s="272"/>
      <c r="E376" s="212">
        <v>4905</v>
      </c>
      <c r="F376" s="8">
        <v>0</v>
      </c>
      <c r="G376" s="2" t="s">
        <v>1744</v>
      </c>
      <c r="H376" s="2" t="s">
        <v>1745</v>
      </c>
      <c r="I376" s="2" t="s">
        <v>1746</v>
      </c>
      <c r="J376" s="184" t="s">
        <v>1713</v>
      </c>
    </row>
    <row r="377" spans="1:10" ht="201.75" customHeight="1">
      <c r="A377" s="269" t="s">
        <v>1925</v>
      </c>
      <c r="B377" s="268" t="s">
        <v>1927</v>
      </c>
      <c r="C377" s="240" t="s">
        <v>1926</v>
      </c>
      <c r="D377" s="272" t="s">
        <v>1928</v>
      </c>
      <c r="E377" s="212">
        <v>5000</v>
      </c>
      <c r="F377" s="8">
        <v>0</v>
      </c>
      <c r="G377" s="2" t="s">
        <v>1747</v>
      </c>
      <c r="H377" s="2" t="s">
        <v>1748</v>
      </c>
      <c r="I377" s="2" t="s">
        <v>1749</v>
      </c>
      <c r="J377" s="17" t="s">
        <v>1750</v>
      </c>
    </row>
    <row r="378" spans="1:10" ht="158.25" customHeight="1">
      <c r="A378" s="269"/>
      <c r="B378" s="268"/>
      <c r="C378" s="240"/>
      <c r="D378" s="272"/>
      <c r="E378" s="212">
        <v>10000</v>
      </c>
      <c r="F378" s="8">
        <v>0</v>
      </c>
      <c r="G378" s="2" t="s">
        <v>1751</v>
      </c>
      <c r="H378" s="2" t="s">
        <v>1752</v>
      </c>
      <c r="I378" s="2" t="s">
        <v>1753</v>
      </c>
      <c r="J378" s="17" t="s">
        <v>1754</v>
      </c>
    </row>
    <row r="379" spans="1:10" ht="231" customHeight="1">
      <c r="A379" s="269"/>
      <c r="B379" s="268"/>
      <c r="C379" s="240"/>
      <c r="D379" s="272"/>
      <c r="E379" s="212">
        <v>3717</v>
      </c>
      <c r="F379" s="8">
        <v>0</v>
      </c>
      <c r="G379" s="2" t="s">
        <v>1755</v>
      </c>
      <c r="H379" s="2" t="s">
        <v>1756</v>
      </c>
      <c r="I379" s="2" t="s">
        <v>1757</v>
      </c>
      <c r="J379" s="17" t="s">
        <v>1758</v>
      </c>
    </row>
    <row r="380" spans="1:10" ht="254.25" customHeight="1">
      <c r="A380" s="269" t="s">
        <v>1925</v>
      </c>
      <c r="B380" s="268" t="s">
        <v>1927</v>
      </c>
      <c r="C380" s="240" t="s">
        <v>1926</v>
      </c>
      <c r="D380" s="272" t="s">
        <v>1928</v>
      </c>
      <c r="E380" s="212">
        <v>5400</v>
      </c>
      <c r="F380" s="8">
        <v>0</v>
      </c>
      <c r="G380" s="2" t="s">
        <v>1759</v>
      </c>
      <c r="H380" s="2" t="s">
        <v>1760</v>
      </c>
      <c r="I380" s="2" t="s">
        <v>1761</v>
      </c>
      <c r="J380" s="184" t="s">
        <v>1714</v>
      </c>
    </row>
    <row r="381" spans="1:10" ht="256.5" customHeight="1">
      <c r="A381" s="269"/>
      <c r="B381" s="268"/>
      <c r="C381" s="240"/>
      <c r="D381" s="272"/>
      <c r="E381" s="212">
        <v>800</v>
      </c>
      <c r="F381" s="8">
        <v>0</v>
      </c>
      <c r="G381" s="2" t="s">
        <v>1762</v>
      </c>
      <c r="H381" s="2" t="s">
        <v>1763</v>
      </c>
      <c r="I381" s="2" t="s">
        <v>1764</v>
      </c>
      <c r="J381" s="17" t="s">
        <v>1765</v>
      </c>
    </row>
    <row r="382" spans="1:10" ht="201" customHeight="1">
      <c r="A382" s="269"/>
      <c r="B382" s="268"/>
      <c r="C382" s="240"/>
      <c r="D382" s="272"/>
      <c r="E382" s="212">
        <v>5000</v>
      </c>
      <c r="F382" s="8">
        <v>0</v>
      </c>
      <c r="G382" s="2" t="s">
        <v>1766</v>
      </c>
      <c r="H382" s="2" t="s">
        <v>1767</v>
      </c>
      <c r="I382" s="2" t="s">
        <v>1768</v>
      </c>
      <c r="J382" s="17" t="s">
        <v>1769</v>
      </c>
    </row>
    <row r="383" spans="1:10" ht="216" customHeight="1">
      <c r="A383" s="269" t="s">
        <v>1925</v>
      </c>
      <c r="B383" s="268" t="s">
        <v>1927</v>
      </c>
      <c r="C383" s="240" t="s">
        <v>1926</v>
      </c>
      <c r="D383" s="272" t="s">
        <v>1928</v>
      </c>
      <c r="E383" s="212">
        <v>1300</v>
      </c>
      <c r="F383" s="8">
        <v>0</v>
      </c>
      <c r="G383" s="2" t="s">
        <v>1770</v>
      </c>
      <c r="H383" s="2" t="s">
        <v>1771</v>
      </c>
      <c r="I383" s="2" t="s">
        <v>1772</v>
      </c>
      <c r="J383" s="17" t="s">
        <v>1773</v>
      </c>
    </row>
    <row r="384" spans="1:10" ht="225" customHeight="1">
      <c r="A384" s="269"/>
      <c r="B384" s="268"/>
      <c r="C384" s="240"/>
      <c r="D384" s="272"/>
      <c r="E384" s="212">
        <v>4300</v>
      </c>
      <c r="F384" s="8">
        <v>0</v>
      </c>
      <c r="G384" s="2" t="s">
        <v>1774</v>
      </c>
      <c r="H384" s="2" t="s">
        <v>1775</v>
      </c>
      <c r="I384" s="2" t="s">
        <v>1776</v>
      </c>
      <c r="J384" s="17" t="s">
        <v>1715</v>
      </c>
    </row>
    <row r="385" spans="1:10" ht="187.5" customHeight="1">
      <c r="A385" s="269"/>
      <c r="B385" s="268"/>
      <c r="C385" s="240"/>
      <c r="D385" s="272"/>
      <c r="E385" s="212">
        <v>6600</v>
      </c>
      <c r="F385" s="8">
        <v>0</v>
      </c>
      <c r="G385" s="2" t="s">
        <v>1777</v>
      </c>
      <c r="H385" s="2" t="s">
        <v>1778</v>
      </c>
      <c r="I385" s="2" t="s">
        <v>1779</v>
      </c>
      <c r="J385" s="17" t="s">
        <v>1716</v>
      </c>
    </row>
    <row r="386" spans="1:10" ht="299.25" customHeight="1">
      <c r="A386" s="269" t="s">
        <v>1925</v>
      </c>
      <c r="B386" s="268" t="s">
        <v>1927</v>
      </c>
      <c r="C386" s="240" t="s">
        <v>1926</v>
      </c>
      <c r="D386" s="272" t="s">
        <v>1928</v>
      </c>
      <c r="E386" s="8">
        <v>5000</v>
      </c>
      <c r="F386" s="8">
        <v>0</v>
      </c>
      <c r="G386" s="2" t="s">
        <v>1780</v>
      </c>
      <c r="H386" s="2" t="s">
        <v>1781</v>
      </c>
      <c r="I386" s="2" t="s">
        <v>1782</v>
      </c>
      <c r="J386" s="17" t="s">
        <v>1717</v>
      </c>
    </row>
    <row r="387" spans="1:10" ht="302.25" customHeight="1">
      <c r="A387" s="269"/>
      <c r="B387" s="268"/>
      <c r="C387" s="240"/>
      <c r="D387" s="272"/>
      <c r="E387" s="8">
        <v>4810</v>
      </c>
      <c r="F387" s="8">
        <v>0</v>
      </c>
      <c r="G387" s="2" t="s">
        <v>1783</v>
      </c>
      <c r="H387" s="2" t="s">
        <v>1784</v>
      </c>
      <c r="I387" s="2" t="s">
        <v>1785</v>
      </c>
      <c r="J387" s="17" t="s">
        <v>1786</v>
      </c>
    </row>
    <row r="388" spans="1:10" ht="100.5" customHeight="1">
      <c r="A388" s="269"/>
      <c r="B388" s="268"/>
      <c r="C388" s="240"/>
      <c r="D388" s="225" t="s">
        <v>1669</v>
      </c>
      <c r="E388" s="177">
        <f>SUM(E345:E387)</f>
        <v>100796</v>
      </c>
      <c r="F388" s="177">
        <f>SUM(F345:F387)</f>
        <v>100000</v>
      </c>
      <c r="G388" s="2"/>
      <c r="H388" s="2"/>
      <c r="I388" s="2"/>
      <c r="J388" s="17"/>
    </row>
    <row r="389" spans="1:10" ht="92.25" customHeight="1">
      <c r="A389" s="250" t="s">
        <v>1925</v>
      </c>
      <c r="B389" s="248" t="s">
        <v>1927</v>
      </c>
      <c r="C389" s="252" t="s">
        <v>1926</v>
      </c>
      <c r="D389" s="272" t="s">
        <v>1929</v>
      </c>
      <c r="E389" s="219">
        <v>205</v>
      </c>
      <c r="F389" s="219">
        <v>4800</v>
      </c>
      <c r="G389" s="99" t="s">
        <v>1787</v>
      </c>
      <c r="H389" s="78" t="s">
        <v>1788</v>
      </c>
      <c r="I389" s="78" t="s">
        <v>1789</v>
      </c>
      <c r="J389" s="184" t="s">
        <v>1790</v>
      </c>
    </row>
    <row r="390" spans="1:10" ht="104.25" customHeight="1">
      <c r="A390" s="251"/>
      <c r="B390" s="249"/>
      <c r="C390" s="253"/>
      <c r="D390" s="272"/>
      <c r="E390" s="219">
        <v>4279</v>
      </c>
      <c r="F390" s="219">
        <v>200</v>
      </c>
      <c r="G390" s="99" t="s">
        <v>1791</v>
      </c>
      <c r="H390" s="10" t="s">
        <v>1792</v>
      </c>
      <c r="I390" s="78" t="s">
        <v>1793</v>
      </c>
      <c r="J390" s="184" t="s">
        <v>1794</v>
      </c>
    </row>
    <row r="391" spans="1:10" ht="49.5" customHeight="1">
      <c r="A391" s="251"/>
      <c r="B391" s="249"/>
      <c r="C391" s="253"/>
      <c r="D391" s="225" t="s">
        <v>1669</v>
      </c>
      <c r="E391" s="177">
        <f>SUM(E389:E390)</f>
        <v>4484</v>
      </c>
      <c r="F391" s="177">
        <f>SUM(F389:F390)</f>
        <v>5000</v>
      </c>
      <c r="G391" s="2"/>
      <c r="H391" s="2"/>
      <c r="I391" s="2"/>
      <c r="J391" s="17"/>
    </row>
    <row r="392" spans="1:10" ht="113.25" customHeight="1">
      <c r="A392" s="251"/>
      <c r="B392" s="249"/>
      <c r="C392" s="253"/>
      <c r="D392" s="272" t="s">
        <v>1930</v>
      </c>
      <c r="E392" s="220">
        <v>0</v>
      </c>
      <c r="F392" s="220">
        <v>3000</v>
      </c>
      <c r="G392" s="99" t="s">
        <v>1795</v>
      </c>
      <c r="H392" s="78" t="s">
        <v>1796</v>
      </c>
      <c r="I392" s="78" t="s">
        <v>1797</v>
      </c>
      <c r="J392" s="184" t="s">
        <v>1798</v>
      </c>
    </row>
    <row r="393" spans="1:10" ht="73.5" customHeight="1">
      <c r="A393" s="251"/>
      <c r="B393" s="249"/>
      <c r="C393" s="253"/>
      <c r="D393" s="272"/>
      <c r="E393" s="220">
        <v>3273</v>
      </c>
      <c r="F393" s="220">
        <v>2500</v>
      </c>
      <c r="G393" s="99" t="s">
        <v>1799</v>
      </c>
      <c r="H393" s="78" t="s">
        <v>1800</v>
      </c>
      <c r="I393" s="78" t="s">
        <v>1801</v>
      </c>
      <c r="J393" s="184" t="s">
        <v>1802</v>
      </c>
    </row>
    <row r="394" spans="1:10" ht="115.5" customHeight="1">
      <c r="A394" s="251"/>
      <c r="B394" s="249"/>
      <c r="C394" s="253"/>
      <c r="D394" s="272"/>
      <c r="E394" s="220">
        <v>1440</v>
      </c>
      <c r="F394" s="220">
        <v>0</v>
      </c>
      <c r="G394" s="99" t="s">
        <v>1803</v>
      </c>
      <c r="H394" s="78" t="s">
        <v>1804</v>
      </c>
      <c r="I394" s="78" t="s">
        <v>1805</v>
      </c>
      <c r="J394" s="184" t="s">
        <v>1806</v>
      </c>
    </row>
    <row r="395" spans="1:10" ht="49.5" customHeight="1">
      <c r="A395" s="264"/>
      <c r="B395" s="256"/>
      <c r="C395" s="263"/>
      <c r="D395" s="225" t="s">
        <v>1669</v>
      </c>
      <c r="E395" s="177">
        <f>SUM(E392:E394)</f>
        <v>4713</v>
      </c>
      <c r="F395" s="177">
        <f>SUM(F392:F394)</f>
        <v>5500</v>
      </c>
      <c r="G395" s="2"/>
      <c r="H395" s="2"/>
      <c r="I395" s="2"/>
      <c r="J395" s="17"/>
    </row>
    <row r="396" spans="1:10" ht="206.25" customHeight="1">
      <c r="A396" s="250" t="s">
        <v>1925</v>
      </c>
      <c r="B396" s="286" t="s">
        <v>1927</v>
      </c>
      <c r="C396" s="284" t="s">
        <v>1926</v>
      </c>
      <c r="D396" s="192" t="s">
        <v>1931</v>
      </c>
      <c r="E396" s="198">
        <f>17242+500</f>
        <v>17742</v>
      </c>
      <c r="F396" s="198">
        <f>15500+500</f>
        <v>16000</v>
      </c>
      <c r="G396" s="197" t="s">
        <v>1707</v>
      </c>
      <c r="H396" s="185" t="s">
        <v>1807</v>
      </c>
      <c r="I396" s="185" t="s">
        <v>1808</v>
      </c>
      <c r="J396" s="200" t="s">
        <v>1809</v>
      </c>
    </row>
    <row r="397" spans="1:10" ht="49.5" customHeight="1">
      <c r="A397" s="264"/>
      <c r="B397" s="287"/>
      <c r="C397" s="285"/>
      <c r="D397" s="225" t="s">
        <v>1669</v>
      </c>
      <c r="E397" s="177">
        <f>SUM(E396)</f>
        <v>17742</v>
      </c>
      <c r="F397" s="177">
        <f>SUM(F396)</f>
        <v>16000</v>
      </c>
      <c r="G397" s="2"/>
      <c r="H397" s="2"/>
      <c r="I397" s="2"/>
      <c r="J397" s="17"/>
    </row>
    <row r="398" spans="1:72" s="23" customFormat="1" ht="269.25" customHeight="1">
      <c r="A398" s="269" t="s">
        <v>1925</v>
      </c>
      <c r="B398" s="268" t="s">
        <v>1932</v>
      </c>
      <c r="C398" s="252" t="s">
        <v>1926</v>
      </c>
      <c r="D398" s="268" t="s">
        <v>1933</v>
      </c>
      <c r="E398" s="4">
        <v>160340</v>
      </c>
      <c r="F398" s="4">
        <v>145500</v>
      </c>
      <c r="G398" s="1" t="s">
        <v>1658</v>
      </c>
      <c r="H398" s="2" t="s">
        <v>1659</v>
      </c>
      <c r="I398" s="2" t="s">
        <v>1660</v>
      </c>
      <c r="J398" s="169" t="s">
        <v>800</v>
      </c>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74"/>
    </row>
    <row r="399" spans="1:10" s="25" customFormat="1" ht="117.75" customHeight="1">
      <c r="A399" s="269"/>
      <c r="B399" s="268"/>
      <c r="C399" s="253"/>
      <c r="D399" s="268"/>
      <c r="E399" s="214">
        <v>3021</v>
      </c>
      <c r="F399" s="214">
        <v>11000</v>
      </c>
      <c r="G399" s="199" t="s">
        <v>1810</v>
      </c>
      <c r="H399" s="189" t="s">
        <v>1811</v>
      </c>
      <c r="I399" s="189" t="s">
        <v>1812</v>
      </c>
      <c r="J399" s="190" t="s">
        <v>1813</v>
      </c>
    </row>
    <row r="400" spans="1:10" ht="66" customHeight="1">
      <c r="A400" s="269"/>
      <c r="B400" s="268"/>
      <c r="C400" s="263"/>
      <c r="D400" s="225" t="s">
        <v>1669</v>
      </c>
      <c r="E400" s="177">
        <f>SUM(E398:E399)</f>
        <v>163361</v>
      </c>
      <c r="F400" s="177">
        <f>SUM(F398:F399)</f>
        <v>156500</v>
      </c>
      <c r="G400" s="2"/>
      <c r="H400" s="2"/>
      <c r="I400" s="2"/>
      <c r="J400" s="17"/>
    </row>
    <row r="401" spans="1:10" ht="163.5" customHeight="1">
      <c r="A401" s="267" t="s">
        <v>1925</v>
      </c>
      <c r="B401" s="268" t="s">
        <v>1932</v>
      </c>
      <c r="C401" s="268" t="s">
        <v>1926</v>
      </c>
      <c r="D401" s="268" t="s">
        <v>2647</v>
      </c>
      <c r="E401" s="4">
        <v>0</v>
      </c>
      <c r="F401" s="4">
        <v>4620</v>
      </c>
      <c r="G401" s="1" t="s">
        <v>671</v>
      </c>
      <c r="H401" s="1" t="s">
        <v>672</v>
      </c>
      <c r="I401" s="1" t="s">
        <v>791</v>
      </c>
      <c r="J401" s="169" t="s">
        <v>1167</v>
      </c>
    </row>
    <row r="402" spans="1:10" ht="30" customHeight="1">
      <c r="A402" s="267"/>
      <c r="B402" s="268"/>
      <c r="C402" s="268"/>
      <c r="D402" s="268"/>
      <c r="E402" s="293">
        <v>0</v>
      </c>
      <c r="F402" s="296">
        <f>504+1710+390+750</f>
        <v>3354</v>
      </c>
      <c r="G402" s="268" t="s">
        <v>788</v>
      </c>
      <c r="H402" s="268" t="s">
        <v>1462</v>
      </c>
      <c r="I402" s="268" t="s">
        <v>789</v>
      </c>
      <c r="J402" s="295" t="s">
        <v>794</v>
      </c>
    </row>
    <row r="403" spans="1:10" ht="30" customHeight="1">
      <c r="A403" s="267"/>
      <c r="B403" s="268"/>
      <c r="C403" s="268"/>
      <c r="D403" s="268"/>
      <c r="E403" s="293"/>
      <c r="F403" s="296"/>
      <c r="G403" s="268"/>
      <c r="H403" s="268"/>
      <c r="I403" s="268"/>
      <c r="J403" s="295"/>
    </row>
    <row r="404" spans="1:10" ht="30" customHeight="1">
      <c r="A404" s="267"/>
      <c r="B404" s="268"/>
      <c r="C404" s="268"/>
      <c r="D404" s="268"/>
      <c r="E404" s="293"/>
      <c r="F404" s="296"/>
      <c r="G404" s="268" t="s">
        <v>788</v>
      </c>
      <c r="H404" s="268" t="s">
        <v>1462</v>
      </c>
      <c r="I404" s="268"/>
      <c r="J404" s="295"/>
    </row>
    <row r="405" spans="1:10" ht="16.5">
      <c r="A405" s="267"/>
      <c r="B405" s="268"/>
      <c r="C405" s="268"/>
      <c r="D405" s="268"/>
      <c r="E405" s="293"/>
      <c r="F405" s="296"/>
      <c r="G405" s="268" t="s">
        <v>788</v>
      </c>
      <c r="H405" s="268" t="s">
        <v>1462</v>
      </c>
      <c r="I405" s="268"/>
      <c r="J405" s="295"/>
    </row>
    <row r="406" spans="1:10" ht="155.25" customHeight="1">
      <c r="A406" s="267"/>
      <c r="B406" s="268"/>
      <c r="C406" s="268"/>
      <c r="D406" s="268"/>
      <c r="E406" s="39">
        <v>0</v>
      </c>
      <c r="F406" s="181">
        <f>2520+690+810+535+364</f>
        <v>4919</v>
      </c>
      <c r="G406" s="1" t="s">
        <v>790</v>
      </c>
      <c r="H406" s="1" t="s">
        <v>793</v>
      </c>
      <c r="I406" s="1" t="s">
        <v>792</v>
      </c>
      <c r="J406" s="169" t="s">
        <v>795</v>
      </c>
    </row>
    <row r="407" spans="1:10" ht="106.5" customHeight="1">
      <c r="A407" s="267"/>
      <c r="B407" s="268"/>
      <c r="C407" s="268"/>
      <c r="D407" s="268"/>
      <c r="E407" s="39">
        <v>0</v>
      </c>
      <c r="F407" s="181">
        <v>252</v>
      </c>
      <c r="G407" s="1" t="s">
        <v>1664</v>
      </c>
      <c r="H407" s="1" t="s">
        <v>263</v>
      </c>
      <c r="I407" s="1" t="s">
        <v>264</v>
      </c>
      <c r="J407" s="169" t="s">
        <v>936</v>
      </c>
    </row>
    <row r="408" spans="1:10" ht="82.5" customHeight="1">
      <c r="A408" s="267"/>
      <c r="B408" s="268"/>
      <c r="C408" s="268"/>
      <c r="D408" s="268"/>
      <c r="E408" s="8">
        <v>0</v>
      </c>
      <c r="F408" s="8">
        <v>1518</v>
      </c>
      <c r="G408" s="1" t="s">
        <v>248</v>
      </c>
      <c r="H408" s="2" t="s">
        <v>65</v>
      </c>
      <c r="I408" s="2" t="s">
        <v>249</v>
      </c>
      <c r="J408" s="17" t="s">
        <v>1657</v>
      </c>
    </row>
    <row r="409" spans="1:10" ht="137.25" customHeight="1">
      <c r="A409" s="267" t="s">
        <v>1925</v>
      </c>
      <c r="B409" s="268" t="s">
        <v>1932</v>
      </c>
      <c r="C409" s="268" t="s">
        <v>1926</v>
      </c>
      <c r="D409" s="268" t="s">
        <v>2647</v>
      </c>
      <c r="E409" s="8">
        <v>4045</v>
      </c>
      <c r="F409" s="8">
        <v>0</v>
      </c>
      <c r="G409" s="1" t="s">
        <v>1491</v>
      </c>
      <c r="H409" s="2" t="s">
        <v>632</v>
      </c>
      <c r="I409" s="2" t="s">
        <v>915</v>
      </c>
      <c r="J409" s="17" t="s">
        <v>916</v>
      </c>
    </row>
    <row r="410" spans="1:10" ht="183.75" customHeight="1">
      <c r="A410" s="267"/>
      <c r="B410" s="268"/>
      <c r="C410" s="268"/>
      <c r="D410" s="268"/>
      <c r="E410" s="8">
        <v>3324</v>
      </c>
      <c r="F410" s="8">
        <v>0</v>
      </c>
      <c r="G410" s="1" t="s">
        <v>462</v>
      </c>
      <c r="H410" s="1" t="s">
        <v>1437</v>
      </c>
      <c r="I410" s="1" t="s">
        <v>1436</v>
      </c>
      <c r="J410" s="17" t="s">
        <v>1814</v>
      </c>
    </row>
    <row r="411" spans="1:10" ht="139.5" customHeight="1">
      <c r="A411" s="267"/>
      <c r="B411" s="268"/>
      <c r="C411" s="268"/>
      <c r="D411" s="268"/>
      <c r="E411" s="8">
        <v>1560</v>
      </c>
      <c r="F411" s="8">
        <v>0</v>
      </c>
      <c r="G411" s="1" t="s">
        <v>1227</v>
      </c>
      <c r="H411" s="1" t="s">
        <v>1229</v>
      </c>
      <c r="I411" s="1" t="s">
        <v>1228</v>
      </c>
      <c r="J411" s="17" t="s">
        <v>1394</v>
      </c>
    </row>
    <row r="412" spans="1:10" ht="109.5" customHeight="1">
      <c r="A412" s="267"/>
      <c r="B412" s="268"/>
      <c r="C412" s="268"/>
      <c r="D412" s="268"/>
      <c r="E412" s="8">
        <v>3170</v>
      </c>
      <c r="F412" s="8">
        <v>337</v>
      </c>
      <c r="G412" s="1" t="s">
        <v>437</v>
      </c>
      <c r="H412" s="1" t="s">
        <v>438</v>
      </c>
      <c r="I412" s="1" t="s">
        <v>439</v>
      </c>
      <c r="J412" s="17" t="s">
        <v>7</v>
      </c>
    </row>
    <row r="413" spans="1:10" ht="120" customHeight="1">
      <c r="A413" s="267"/>
      <c r="B413" s="268"/>
      <c r="C413" s="268"/>
      <c r="D413" s="268"/>
      <c r="E413" s="8">
        <v>1548</v>
      </c>
      <c r="F413" s="8">
        <v>0</v>
      </c>
      <c r="G413" s="1" t="s">
        <v>962</v>
      </c>
      <c r="H413" s="2" t="s">
        <v>963</v>
      </c>
      <c r="I413" s="2" t="s">
        <v>964</v>
      </c>
      <c r="J413" s="17" t="s">
        <v>192</v>
      </c>
    </row>
    <row r="414" spans="1:10" ht="120" customHeight="1">
      <c r="A414" s="267" t="s">
        <v>1925</v>
      </c>
      <c r="B414" s="268" t="s">
        <v>1932</v>
      </c>
      <c r="C414" s="268" t="s">
        <v>1926</v>
      </c>
      <c r="D414" s="268" t="s">
        <v>2647</v>
      </c>
      <c r="E414" s="198">
        <v>5400</v>
      </c>
      <c r="F414" s="198">
        <v>4500</v>
      </c>
      <c r="G414" s="40" t="s">
        <v>1678</v>
      </c>
      <c r="H414" s="191" t="s">
        <v>1679</v>
      </c>
      <c r="I414" s="192" t="s">
        <v>1680</v>
      </c>
      <c r="J414" s="192" t="s">
        <v>1681</v>
      </c>
    </row>
    <row r="415" spans="1:10" ht="143.25" customHeight="1">
      <c r="A415" s="267"/>
      <c r="B415" s="268"/>
      <c r="C415" s="268"/>
      <c r="D415" s="268"/>
      <c r="E415" s="198">
        <v>2820</v>
      </c>
      <c r="F415" s="198">
        <v>2500</v>
      </c>
      <c r="G415" s="193" t="s">
        <v>1682</v>
      </c>
      <c r="H415" s="191" t="s">
        <v>1683</v>
      </c>
      <c r="I415" s="192" t="s">
        <v>1684</v>
      </c>
      <c r="J415" s="192" t="s">
        <v>1685</v>
      </c>
    </row>
    <row r="416" spans="1:10" ht="48.75" customHeight="1">
      <c r="A416" s="267"/>
      <c r="B416" s="268"/>
      <c r="C416" s="268"/>
      <c r="D416" s="196" t="s">
        <v>1669</v>
      </c>
      <c r="E416" s="177">
        <f>SUM(E401:E415)</f>
        <v>21867</v>
      </c>
      <c r="F416" s="177">
        <f>SUM(F401:F415)</f>
        <v>22000</v>
      </c>
      <c r="G416" s="2"/>
      <c r="H416" s="2"/>
      <c r="I416" s="2"/>
      <c r="J416" s="169"/>
    </row>
    <row r="417" spans="1:10" ht="123.75" customHeight="1">
      <c r="A417" s="265" t="s">
        <v>1925</v>
      </c>
      <c r="B417" s="248" t="s">
        <v>1932</v>
      </c>
      <c r="C417" s="284" t="s">
        <v>1926</v>
      </c>
      <c r="D417" s="3" t="s">
        <v>1934</v>
      </c>
      <c r="E417" s="198">
        <v>2000</v>
      </c>
      <c r="F417" s="198">
        <v>2000</v>
      </c>
      <c r="G417" s="193" t="s">
        <v>1686</v>
      </c>
      <c r="H417" s="193" t="s">
        <v>1687</v>
      </c>
      <c r="I417" s="193" t="s">
        <v>1688</v>
      </c>
      <c r="J417" s="192" t="s">
        <v>1689</v>
      </c>
    </row>
    <row r="418" spans="1:10" ht="48.75" customHeight="1">
      <c r="A418" s="266"/>
      <c r="B418" s="256"/>
      <c r="C418" s="285"/>
      <c r="D418" s="196" t="s">
        <v>1669</v>
      </c>
      <c r="E418" s="177">
        <f>SUM(E417)</f>
        <v>2000</v>
      </c>
      <c r="F418" s="177">
        <f>SUM(F417)</f>
        <v>2000</v>
      </c>
      <c r="G418" s="2"/>
      <c r="H418" s="2"/>
      <c r="I418" s="2"/>
      <c r="J418" s="169"/>
    </row>
    <row r="419" spans="1:72" s="23" customFormat="1" ht="180" customHeight="1">
      <c r="A419" s="3" t="s">
        <v>1935</v>
      </c>
      <c r="B419" s="1" t="s">
        <v>1937</v>
      </c>
      <c r="C419" s="2" t="s">
        <v>1936</v>
      </c>
      <c r="D419" s="3" t="s">
        <v>1938</v>
      </c>
      <c r="E419" s="4">
        <v>4300</v>
      </c>
      <c r="F419" s="4">
        <v>89824</v>
      </c>
      <c r="G419" s="1" t="s">
        <v>337</v>
      </c>
      <c r="H419" s="1" t="s">
        <v>1815</v>
      </c>
      <c r="I419" s="1" t="s">
        <v>1816</v>
      </c>
      <c r="J419" s="18" t="s">
        <v>1817</v>
      </c>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74"/>
    </row>
    <row r="420" spans="1:10" s="25" customFormat="1" ht="158.25" customHeight="1">
      <c r="A420" s="267" t="s">
        <v>1935</v>
      </c>
      <c r="B420" s="268" t="s">
        <v>1937</v>
      </c>
      <c r="C420" s="240" t="s">
        <v>1936</v>
      </c>
      <c r="D420" s="267" t="s">
        <v>1938</v>
      </c>
      <c r="E420" s="4">
        <v>51320</v>
      </c>
      <c r="F420" s="4">
        <v>0</v>
      </c>
      <c r="G420" s="1" t="s">
        <v>528</v>
      </c>
      <c r="H420" s="1" t="s">
        <v>1818</v>
      </c>
      <c r="I420" s="1" t="s">
        <v>1819</v>
      </c>
      <c r="J420" s="18" t="s">
        <v>1820</v>
      </c>
    </row>
    <row r="421" spans="1:10" s="25" customFormat="1" ht="129" customHeight="1">
      <c r="A421" s="267"/>
      <c r="B421" s="268"/>
      <c r="C421" s="240"/>
      <c r="D421" s="267"/>
      <c r="E421" s="4">
        <f>42500+3800+600+544+1030</f>
        <v>48474</v>
      </c>
      <c r="F421" s="4">
        <v>176</v>
      </c>
      <c r="G421" s="1" t="s">
        <v>768</v>
      </c>
      <c r="H421" s="1" t="s">
        <v>1818</v>
      </c>
      <c r="I421" s="1" t="s">
        <v>1821</v>
      </c>
      <c r="J421" s="18" t="s">
        <v>1822</v>
      </c>
    </row>
    <row r="422" spans="1:10" ht="49.5" customHeight="1">
      <c r="A422" s="267"/>
      <c r="B422" s="268"/>
      <c r="C422" s="240"/>
      <c r="D422" s="196" t="s">
        <v>1669</v>
      </c>
      <c r="E422" s="177">
        <f>SUM(E419:E421)</f>
        <v>104094</v>
      </c>
      <c r="F422" s="177">
        <f>SUM(F419:F421)</f>
        <v>90000</v>
      </c>
      <c r="G422" s="2"/>
      <c r="H422" s="2"/>
      <c r="I422" s="2"/>
      <c r="J422" s="17"/>
    </row>
    <row r="423" spans="1:10" s="25" customFormat="1" ht="256.5" customHeight="1">
      <c r="A423" s="265" t="s">
        <v>1935</v>
      </c>
      <c r="B423" s="248" t="s">
        <v>1937</v>
      </c>
      <c r="C423" s="252" t="s">
        <v>1936</v>
      </c>
      <c r="D423" s="3" t="s">
        <v>1939</v>
      </c>
      <c r="E423" s="4">
        <v>93942</v>
      </c>
      <c r="F423" s="4">
        <v>100000</v>
      </c>
      <c r="G423" s="1" t="s">
        <v>104</v>
      </c>
      <c r="H423" s="2" t="s">
        <v>1823</v>
      </c>
      <c r="I423" s="2" t="s">
        <v>1824</v>
      </c>
      <c r="J423" s="18" t="s">
        <v>1825</v>
      </c>
    </row>
    <row r="424" spans="1:10" s="25" customFormat="1" ht="49.5" customHeight="1">
      <c r="A424" s="266"/>
      <c r="B424" s="256"/>
      <c r="C424" s="263"/>
      <c r="D424" s="196" t="s">
        <v>1669</v>
      </c>
      <c r="E424" s="177">
        <f>SUM(E423:E423)</f>
        <v>93942</v>
      </c>
      <c r="F424" s="177">
        <f>SUM(F423:F423)</f>
        <v>100000</v>
      </c>
      <c r="G424" s="2"/>
      <c r="H424" s="2"/>
      <c r="I424" s="2"/>
      <c r="J424" s="17"/>
    </row>
    <row r="425" spans="1:72" s="23" customFormat="1" ht="188.25" customHeight="1">
      <c r="A425" s="267" t="s">
        <v>1935</v>
      </c>
      <c r="B425" s="268" t="s">
        <v>1937</v>
      </c>
      <c r="C425" s="240" t="s">
        <v>1936</v>
      </c>
      <c r="D425" s="267" t="s">
        <v>1940</v>
      </c>
      <c r="E425" s="4">
        <v>0</v>
      </c>
      <c r="F425" s="4">
        <v>2000</v>
      </c>
      <c r="G425" s="1" t="s">
        <v>1630</v>
      </c>
      <c r="H425" s="1" t="s">
        <v>1631</v>
      </c>
      <c r="I425" s="1" t="s">
        <v>124</v>
      </c>
      <c r="J425" s="18" t="s">
        <v>311</v>
      </c>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74"/>
    </row>
    <row r="426" spans="1:10" ht="105.75" customHeight="1">
      <c r="A426" s="267"/>
      <c r="B426" s="268"/>
      <c r="C426" s="240"/>
      <c r="D426" s="267"/>
      <c r="E426" s="4">
        <v>0</v>
      </c>
      <c r="F426" s="4">
        <v>2906</v>
      </c>
      <c r="G426" s="1" t="s">
        <v>753</v>
      </c>
      <c r="H426" s="1" t="s">
        <v>754</v>
      </c>
      <c r="I426" s="1" t="s">
        <v>755</v>
      </c>
      <c r="J426" s="18" t="s">
        <v>1826</v>
      </c>
    </row>
    <row r="427" spans="1:10" ht="95.25" customHeight="1">
      <c r="A427" s="267"/>
      <c r="B427" s="268"/>
      <c r="C427" s="240"/>
      <c r="D427" s="267"/>
      <c r="E427" s="8">
        <v>0</v>
      </c>
      <c r="F427" s="8">
        <v>900</v>
      </c>
      <c r="G427" s="1" t="s">
        <v>515</v>
      </c>
      <c r="H427" s="1" t="s">
        <v>781</v>
      </c>
      <c r="I427" s="2" t="s">
        <v>516</v>
      </c>
      <c r="J427" s="17" t="s">
        <v>701</v>
      </c>
    </row>
    <row r="428" spans="1:10" ht="164.25" customHeight="1">
      <c r="A428" s="267"/>
      <c r="B428" s="268"/>
      <c r="C428" s="240"/>
      <c r="D428" s="267"/>
      <c r="E428" s="8">
        <v>4000</v>
      </c>
      <c r="F428" s="8">
        <v>15000</v>
      </c>
      <c r="G428" s="1" t="s">
        <v>697</v>
      </c>
      <c r="H428" s="1" t="s">
        <v>698</v>
      </c>
      <c r="I428" s="2" t="s">
        <v>699</v>
      </c>
      <c r="J428" s="17" t="s">
        <v>700</v>
      </c>
    </row>
    <row r="429" spans="1:10" ht="120.75" customHeight="1">
      <c r="A429" s="267"/>
      <c r="B429" s="268"/>
      <c r="C429" s="240"/>
      <c r="D429" s="267"/>
      <c r="E429" s="8">
        <v>0</v>
      </c>
      <c r="F429" s="8">
        <v>5800</v>
      </c>
      <c r="G429" s="1" t="s">
        <v>1498</v>
      </c>
      <c r="H429" s="1" t="s">
        <v>1499</v>
      </c>
      <c r="I429" s="2" t="s">
        <v>1500</v>
      </c>
      <c r="J429" s="17" t="s">
        <v>4</v>
      </c>
    </row>
    <row r="430" spans="1:10" ht="101.25" customHeight="1">
      <c r="A430" s="267" t="s">
        <v>1935</v>
      </c>
      <c r="B430" s="268" t="s">
        <v>1937</v>
      </c>
      <c r="C430" s="240" t="s">
        <v>1936</v>
      </c>
      <c r="D430" s="267" t="s">
        <v>1940</v>
      </c>
      <c r="E430" s="8">
        <v>0</v>
      </c>
      <c r="F430" s="8">
        <v>1856</v>
      </c>
      <c r="G430" s="1" t="s">
        <v>481</v>
      </c>
      <c r="H430" s="1" t="s">
        <v>482</v>
      </c>
      <c r="I430" s="2" t="s">
        <v>483</v>
      </c>
      <c r="J430" s="17" t="s">
        <v>1827</v>
      </c>
    </row>
    <row r="431" spans="1:10" ht="165.75" customHeight="1">
      <c r="A431" s="267"/>
      <c r="B431" s="268"/>
      <c r="C431" s="240"/>
      <c r="D431" s="267"/>
      <c r="E431" s="8">
        <v>0</v>
      </c>
      <c r="F431" s="8">
        <v>13286</v>
      </c>
      <c r="G431" s="1" t="s">
        <v>484</v>
      </c>
      <c r="H431" s="1" t="s">
        <v>1434</v>
      </c>
      <c r="I431" s="2" t="s">
        <v>1435</v>
      </c>
      <c r="J431" s="17" t="s">
        <v>1</v>
      </c>
    </row>
    <row r="432" spans="1:10" ht="186.75" customHeight="1">
      <c r="A432" s="267"/>
      <c r="B432" s="268"/>
      <c r="C432" s="240"/>
      <c r="D432" s="267"/>
      <c r="E432" s="8">
        <v>6000</v>
      </c>
      <c r="F432" s="8">
        <v>0</v>
      </c>
      <c r="G432" s="1" t="s">
        <v>1433</v>
      </c>
      <c r="H432" s="1" t="s">
        <v>730</v>
      </c>
      <c r="I432" s="2" t="s">
        <v>731</v>
      </c>
      <c r="J432" s="17" t="s">
        <v>1470</v>
      </c>
    </row>
    <row r="433" spans="1:10" ht="72" customHeight="1">
      <c r="A433" s="267"/>
      <c r="B433" s="268"/>
      <c r="C433" s="240"/>
      <c r="D433" s="267"/>
      <c r="E433" s="8">
        <v>1517</v>
      </c>
      <c r="F433" s="8">
        <v>0</v>
      </c>
      <c r="G433" s="1" t="s">
        <v>1380</v>
      </c>
      <c r="H433" s="1" t="s">
        <v>99</v>
      </c>
      <c r="I433" s="2" t="s">
        <v>1381</v>
      </c>
      <c r="J433" s="17" t="s">
        <v>1382</v>
      </c>
    </row>
    <row r="434" spans="1:10" ht="102" customHeight="1">
      <c r="A434" s="267"/>
      <c r="B434" s="268"/>
      <c r="C434" s="240"/>
      <c r="D434" s="267"/>
      <c r="E434" s="8">
        <v>0</v>
      </c>
      <c r="F434" s="8">
        <v>3000</v>
      </c>
      <c r="G434" s="1" t="s">
        <v>1162</v>
      </c>
      <c r="H434" s="1" t="s">
        <v>29</v>
      </c>
      <c r="I434" s="2" t="s">
        <v>30</v>
      </c>
      <c r="J434" s="17" t="s">
        <v>1828</v>
      </c>
    </row>
    <row r="435" spans="1:10" ht="210.75" customHeight="1">
      <c r="A435" s="267" t="s">
        <v>1935</v>
      </c>
      <c r="B435" s="268" t="s">
        <v>1937</v>
      </c>
      <c r="C435" s="240" t="s">
        <v>1936</v>
      </c>
      <c r="D435" s="267" t="s">
        <v>1940</v>
      </c>
      <c r="E435" s="8">
        <v>12097</v>
      </c>
      <c r="F435" s="8">
        <v>0</v>
      </c>
      <c r="G435" s="1" t="s">
        <v>31</v>
      </c>
      <c r="H435" s="1" t="s">
        <v>32</v>
      </c>
      <c r="I435" s="2" t="s">
        <v>33</v>
      </c>
      <c r="J435" s="17" t="s">
        <v>332</v>
      </c>
    </row>
    <row r="436" spans="1:10" s="25" customFormat="1" ht="95.25" customHeight="1">
      <c r="A436" s="267"/>
      <c r="B436" s="268"/>
      <c r="C436" s="240"/>
      <c r="D436" s="267"/>
      <c r="E436" s="8">
        <v>0</v>
      </c>
      <c r="F436" s="8">
        <v>3637</v>
      </c>
      <c r="G436" s="1" t="s">
        <v>501</v>
      </c>
      <c r="H436" s="1" t="s">
        <v>748</v>
      </c>
      <c r="I436" s="2" t="s">
        <v>749</v>
      </c>
      <c r="J436" s="17" t="s">
        <v>750</v>
      </c>
    </row>
    <row r="437" spans="1:10" s="25" customFormat="1" ht="134.25" customHeight="1">
      <c r="A437" s="267"/>
      <c r="B437" s="268"/>
      <c r="C437" s="240"/>
      <c r="D437" s="267"/>
      <c r="E437" s="8">
        <v>5889</v>
      </c>
      <c r="F437" s="8">
        <v>0</v>
      </c>
      <c r="G437" s="1" t="s">
        <v>502</v>
      </c>
      <c r="H437" s="1" t="s">
        <v>621</v>
      </c>
      <c r="I437" s="2" t="s">
        <v>503</v>
      </c>
      <c r="J437" s="17" t="s">
        <v>1390</v>
      </c>
    </row>
    <row r="438" spans="1:10" s="25" customFormat="1" ht="124.5" customHeight="1">
      <c r="A438" s="267"/>
      <c r="B438" s="268"/>
      <c r="C438" s="240"/>
      <c r="D438" s="267"/>
      <c r="E438" s="8">
        <v>0</v>
      </c>
      <c r="F438" s="8">
        <v>18993</v>
      </c>
      <c r="G438" s="1" t="s">
        <v>959</v>
      </c>
      <c r="H438" s="1" t="s">
        <v>960</v>
      </c>
      <c r="I438" s="2" t="s">
        <v>961</v>
      </c>
      <c r="J438" s="17" t="s">
        <v>191</v>
      </c>
    </row>
    <row r="439" spans="1:10" s="25" customFormat="1" ht="115.5" customHeight="1">
      <c r="A439" s="267"/>
      <c r="B439" s="268"/>
      <c r="C439" s="240"/>
      <c r="D439" s="267"/>
      <c r="E439" s="8">
        <v>11000</v>
      </c>
      <c r="F439" s="8">
        <v>0</v>
      </c>
      <c r="G439" s="1" t="s">
        <v>1622</v>
      </c>
      <c r="H439" s="1" t="s">
        <v>1623</v>
      </c>
      <c r="I439" s="2" t="s">
        <v>1624</v>
      </c>
      <c r="J439" s="17" t="s">
        <v>1625</v>
      </c>
    </row>
    <row r="440" spans="1:10" s="25" customFormat="1" ht="70.5" customHeight="1">
      <c r="A440" s="267" t="s">
        <v>1935</v>
      </c>
      <c r="B440" s="268" t="s">
        <v>1937</v>
      </c>
      <c r="C440" s="240" t="s">
        <v>1936</v>
      </c>
      <c r="D440" s="267" t="s">
        <v>1940</v>
      </c>
      <c r="E440" s="8">
        <v>7351</v>
      </c>
      <c r="F440" s="8">
        <v>0</v>
      </c>
      <c r="G440" s="1" t="s">
        <v>655</v>
      </c>
      <c r="H440" s="1" t="s">
        <v>656</v>
      </c>
      <c r="I440" s="2" t="s">
        <v>657</v>
      </c>
      <c r="J440" s="17" t="s">
        <v>658</v>
      </c>
    </row>
    <row r="441" spans="1:10" s="25" customFormat="1" ht="55.5" customHeight="1">
      <c r="A441" s="267"/>
      <c r="B441" s="268"/>
      <c r="C441" s="240"/>
      <c r="D441" s="267"/>
      <c r="E441" s="8">
        <v>5800</v>
      </c>
      <c r="F441" s="8">
        <v>0</v>
      </c>
      <c r="G441" s="1" t="s">
        <v>661</v>
      </c>
      <c r="H441" s="1" t="s">
        <v>168</v>
      </c>
      <c r="I441" s="2" t="s">
        <v>662</v>
      </c>
      <c r="J441" s="17" t="s">
        <v>659</v>
      </c>
    </row>
    <row r="442" spans="1:10" s="25" customFormat="1" ht="79.5" customHeight="1">
      <c r="A442" s="267"/>
      <c r="B442" s="268"/>
      <c r="C442" s="240"/>
      <c r="D442" s="267"/>
      <c r="E442" s="8">
        <v>4900</v>
      </c>
      <c r="F442" s="8">
        <v>0</v>
      </c>
      <c r="G442" s="1" t="s">
        <v>663</v>
      </c>
      <c r="H442" s="1" t="s">
        <v>1539</v>
      </c>
      <c r="I442" s="2" t="s">
        <v>1540</v>
      </c>
      <c r="J442" s="17" t="s">
        <v>1391</v>
      </c>
    </row>
    <row r="443" spans="1:10" s="25" customFormat="1" ht="79.5" customHeight="1">
      <c r="A443" s="267"/>
      <c r="B443" s="268"/>
      <c r="C443" s="240"/>
      <c r="D443" s="267"/>
      <c r="E443" s="8">
        <v>4528</v>
      </c>
      <c r="F443" s="8">
        <v>2622</v>
      </c>
      <c r="G443" s="1" t="s">
        <v>1541</v>
      </c>
      <c r="H443" s="1" t="s">
        <v>748</v>
      </c>
      <c r="I443" s="2" t="s">
        <v>1542</v>
      </c>
      <c r="J443" s="17" t="s">
        <v>660</v>
      </c>
    </row>
    <row r="444" spans="1:10" s="25" customFormat="1" ht="111.75" customHeight="1">
      <c r="A444" s="267"/>
      <c r="B444" s="268"/>
      <c r="C444" s="240"/>
      <c r="D444" s="267"/>
      <c r="E444" s="8">
        <v>4013</v>
      </c>
      <c r="F444" s="8">
        <v>0</v>
      </c>
      <c r="G444" s="1" t="s">
        <v>871</v>
      </c>
      <c r="H444" s="1" t="s">
        <v>872</v>
      </c>
      <c r="I444" s="2" t="s">
        <v>873</v>
      </c>
      <c r="J444" s="17" t="s">
        <v>874</v>
      </c>
    </row>
    <row r="445" spans="1:10" s="25" customFormat="1" ht="255.75" customHeight="1">
      <c r="A445" s="267"/>
      <c r="B445" s="268"/>
      <c r="C445" s="240"/>
      <c r="D445" s="267"/>
      <c r="E445" s="212">
        <v>100000</v>
      </c>
      <c r="F445" s="212">
        <v>100000</v>
      </c>
      <c r="G445" s="57" t="s">
        <v>1672</v>
      </c>
      <c r="H445" s="10" t="s">
        <v>1673</v>
      </c>
      <c r="I445" s="2" t="s">
        <v>1829</v>
      </c>
      <c r="J445" s="17" t="s">
        <v>1674</v>
      </c>
    </row>
    <row r="446" spans="1:10" ht="40.5" customHeight="1">
      <c r="A446" s="267"/>
      <c r="B446" s="268"/>
      <c r="C446" s="240"/>
      <c r="D446" s="168" t="s">
        <v>1669</v>
      </c>
      <c r="E446" s="177">
        <f>SUM(E425:E445)</f>
        <v>167095</v>
      </c>
      <c r="F446" s="177">
        <f>SUM(F425:F445)</f>
        <v>170000</v>
      </c>
      <c r="G446" s="2"/>
      <c r="H446" s="2"/>
      <c r="I446" s="2" t="s">
        <v>796</v>
      </c>
      <c r="J446" s="17"/>
    </row>
    <row r="447" spans="1:10" ht="19.5" customHeight="1">
      <c r="A447" s="257" t="s">
        <v>1913</v>
      </c>
      <c r="B447" s="257"/>
      <c r="C447" s="257"/>
      <c r="D447" s="257"/>
      <c r="E447" s="213">
        <v>869612</v>
      </c>
      <c r="F447" s="213">
        <v>852300</v>
      </c>
      <c r="G447" s="2"/>
      <c r="H447" s="2"/>
      <c r="I447" s="2"/>
      <c r="J447" s="17"/>
    </row>
    <row r="448" spans="1:10" ht="16.5" customHeight="1">
      <c r="A448" s="257" t="s">
        <v>1945</v>
      </c>
      <c r="B448" s="257"/>
      <c r="C448" s="257"/>
      <c r="D448" s="257"/>
      <c r="E448" s="213">
        <f>SUM(E447)</f>
        <v>869612</v>
      </c>
      <c r="F448" s="213">
        <f>SUM(F447)</f>
        <v>852300</v>
      </c>
      <c r="G448" s="2"/>
      <c r="H448" s="2"/>
      <c r="I448" s="2"/>
      <c r="J448" s="17"/>
    </row>
    <row r="449" spans="1:10" s="25" customFormat="1" ht="224.25" customHeight="1">
      <c r="A449" s="267" t="s">
        <v>1941</v>
      </c>
      <c r="B449" s="268" t="s">
        <v>2215</v>
      </c>
      <c r="C449" s="268" t="s">
        <v>2216</v>
      </c>
      <c r="D449" s="277" t="s">
        <v>1942</v>
      </c>
      <c r="E449" s="4">
        <v>5000</v>
      </c>
      <c r="F449" s="4">
        <v>75000</v>
      </c>
      <c r="G449" s="1" t="s">
        <v>2217</v>
      </c>
      <c r="H449" s="1" t="s">
        <v>2218</v>
      </c>
      <c r="I449" s="1" t="s">
        <v>2219</v>
      </c>
      <c r="J449" s="169" t="s">
        <v>2220</v>
      </c>
    </row>
    <row r="450" spans="1:10" s="25" customFormat="1" ht="120" customHeight="1">
      <c r="A450" s="267"/>
      <c r="B450" s="268"/>
      <c r="C450" s="268"/>
      <c r="D450" s="277"/>
      <c r="E450" s="4">
        <v>64517</v>
      </c>
      <c r="F450" s="4">
        <v>0</v>
      </c>
      <c r="G450" s="1" t="s">
        <v>2221</v>
      </c>
      <c r="H450" s="1" t="s">
        <v>2222</v>
      </c>
      <c r="I450" s="1" t="s">
        <v>2223</v>
      </c>
      <c r="J450" s="18" t="s">
        <v>2224</v>
      </c>
    </row>
    <row r="451" spans="1:10" ht="52.5" customHeight="1">
      <c r="A451" s="267"/>
      <c r="B451" s="268"/>
      <c r="C451" s="268"/>
      <c r="D451" s="168" t="s">
        <v>1669</v>
      </c>
      <c r="E451" s="177">
        <f>SUM(E449:E450)</f>
        <v>69517</v>
      </c>
      <c r="F451" s="177">
        <f>SUM(F449:F450)</f>
        <v>75000</v>
      </c>
      <c r="G451" s="2"/>
      <c r="H451" s="2"/>
      <c r="I451" s="2"/>
      <c r="J451" s="17"/>
    </row>
    <row r="452" spans="1:10" ht="234.75" customHeight="1">
      <c r="A452" s="267" t="s">
        <v>1941</v>
      </c>
      <c r="B452" s="283" t="s">
        <v>2215</v>
      </c>
      <c r="C452" s="268" t="s">
        <v>2216</v>
      </c>
      <c r="D452" s="225" t="s">
        <v>1943</v>
      </c>
      <c r="E452" s="221">
        <v>120876</v>
      </c>
      <c r="F452" s="221">
        <f>86000+28000</f>
        <v>114000</v>
      </c>
      <c r="G452" s="211" t="s">
        <v>2225</v>
      </c>
      <c r="H452" s="200" t="s">
        <v>2226</v>
      </c>
      <c r="I452" s="200" t="s">
        <v>2227</v>
      </c>
      <c r="J452" s="184" t="s">
        <v>2228</v>
      </c>
    </row>
    <row r="453" spans="1:10" ht="47.25" customHeight="1">
      <c r="A453" s="267"/>
      <c r="B453" s="283"/>
      <c r="C453" s="268"/>
      <c r="D453" s="168" t="s">
        <v>1669</v>
      </c>
      <c r="E453" s="177">
        <f>SUM(E452)</f>
        <v>120876</v>
      </c>
      <c r="F453" s="177">
        <f>SUM(F452)</f>
        <v>114000</v>
      </c>
      <c r="G453" s="2"/>
      <c r="H453" s="2"/>
      <c r="I453" s="2"/>
      <c r="J453" s="17"/>
    </row>
    <row r="454" spans="1:10" ht="60" customHeight="1">
      <c r="A454" s="267" t="s">
        <v>2229</v>
      </c>
      <c r="B454" s="283" t="s">
        <v>2215</v>
      </c>
      <c r="C454" s="268" t="s">
        <v>2216</v>
      </c>
      <c r="D454" s="240" t="s">
        <v>1944</v>
      </c>
      <c r="E454" s="222">
        <v>4000</v>
      </c>
      <c r="F454" s="222">
        <v>7216</v>
      </c>
      <c r="G454" s="201" t="s">
        <v>2230</v>
      </c>
      <c r="H454" s="202" t="s">
        <v>2231</v>
      </c>
      <c r="I454" s="201" t="s">
        <v>1675</v>
      </c>
      <c r="J454" s="188" t="s">
        <v>2232</v>
      </c>
    </row>
    <row r="455" spans="1:10" ht="75" customHeight="1">
      <c r="A455" s="267"/>
      <c r="B455" s="283"/>
      <c r="C455" s="268"/>
      <c r="D455" s="240"/>
      <c r="E455" s="222">
        <v>0</v>
      </c>
      <c r="F455" s="222">
        <v>4550</v>
      </c>
      <c r="G455" s="201" t="s">
        <v>2233</v>
      </c>
      <c r="H455" s="202" t="s">
        <v>1676</v>
      </c>
      <c r="I455" s="201" t="s">
        <v>2234</v>
      </c>
      <c r="J455" s="188" t="s">
        <v>2235</v>
      </c>
    </row>
    <row r="456" spans="1:10" ht="68.25" customHeight="1">
      <c r="A456" s="267"/>
      <c r="B456" s="283"/>
      <c r="C456" s="268"/>
      <c r="D456" s="240"/>
      <c r="E456" s="222">
        <v>0</v>
      </c>
      <c r="F456" s="222">
        <v>892</v>
      </c>
      <c r="G456" s="201" t="s">
        <v>1830</v>
      </c>
      <c r="H456" s="202" t="s">
        <v>1831</v>
      </c>
      <c r="I456" s="201" t="s">
        <v>1832</v>
      </c>
      <c r="J456" s="188" t="s">
        <v>1833</v>
      </c>
    </row>
    <row r="457" spans="1:10" ht="69.75" customHeight="1">
      <c r="A457" s="267"/>
      <c r="B457" s="283"/>
      <c r="C457" s="268"/>
      <c r="D457" s="240"/>
      <c r="E457" s="222">
        <v>1677</v>
      </c>
      <c r="F457" s="222">
        <v>12792</v>
      </c>
      <c r="G457" s="201" t="s">
        <v>1834</v>
      </c>
      <c r="H457" s="202" t="s">
        <v>1835</v>
      </c>
      <c r="I457" s="201" t="s">
        <v>1677</v>
      </c>
      <c r="J457" s="188" t="s">
        <v>1836</v>
      </c>
    </row>
    <row r="458" spans="1:10" ht="62.25" customHeight="1">
      <c r="A458" s="267"/>
      <c r="B458" s="283"/>
      <c r="C458" s="268"/>
      <c r="D458" s="240"/>
      <c r="E458" s="222">
        <v>0</v>
      </c>
      <c r="F458" s="222">
        <v>800</v>
      </c>
      <c r="G458" s="201" t="s">
        <v>1837</v>
      </c>
      <c r="H458" s="202" t="s">
        <v>1831</v>
      </c>
      <c r="I458" s="201" t="s">
        <v>1838</v>
      </c>
      <c r="J458" s="188" t="s">
        <v>1839</v>
      </c>
    </row>
    <row r="459" spans="1:10" ht="53.25" customHeight="1">
      <c r="A459" s="267"/>
      <c r="B459" s="283"/>
      <c r="C459" s="268"/>
      <c r="D459" s="240"/>
      <c r="E459" s="198">
        <v>15243</v>
      </c>
      <c r="F459" s="39">
        <v>0</v>
      </c>
      <c r="G459" s="193" t="s">
        <v>1690</v>
      </c>
      <c r="H459" s="192" t="s">
        <v>1691</v>
      </c>
      <c r="I459" s="192" t="s">
        <v>1692</v>
      </c>
      <c r="J459" s="194" t="s">
        <v>1693</v>
      </c>
    </row>
    <row r="460" spans="1:10" ht="49.5" customHeight="1">
      <c r="A460" s="267"/>
      <c r="B460" s="283"/>
      <c r="C460" s="268"/>
      <c r="D460" s="240"/>
      <c r="E460" s="198">
        <v>2000</v>
      </c>
      <c r="F460" s="39">
        <v>0</v>
      </c>
      <c r="G460" s="193" t="s">
        <v>1694</v>
      </c>
      <c r="H460" s="192" t="s">
        <v>1695</v>
      </c>
      <c r="I460" s="192" t="s">
        <v>1696</v>
      </c>
      <c r="J460" s="194" t="s">
        <v>1697</v>
      </c>
    </row>
    <row r="461" spans="1:10" ht="87.75" customHeight="1">
      <c r="A461" s="267"/>
      <c r="B461" s="283"/>
      <c r="C461" s="268"/>
      <c r="D461" s="240"/>
      <c r="E461" s="198">
        <v>4638</v>
      </c>
      <c r="F461" s="39">
        <v>3750</v>
      </c>
      <c r="G461" s="193" t="s">
        <v>1698</v>
      </c>
      <c r="H461" s="192" t="s">
        <v>1699</v>
      </c>
      <c r="I461" s="192" t="s">
        <v>1700</v>
      </c>
      <c r="J461" s="194" t="s">
        <v>1840</v>
      </c>
    </row>
    <row r="462" spans="1:10" ht="33.75" customHeight="1">
      <c r="A462" s="267"/>
      <c r="B462" s="283"/>
      <c r="C462" s="268"/>
      <c r="D462" s="168" t="s">
        <v>1669</v>
      </c>
      <c r="E462" s="177">
        <f>SUM(E454:E461)</f>
        <v>27558</v>
      </c>
      <c r="F462" s="177">
        <f>SUM(F454:F461)</f>
        <v>30000</v>
      </c>
      <c r="G462" s="2"/>
      <c r="H462" s="2"/>
      <c r="I462" s="2"/>
      <c r="J462" s="17"/>
    </row>
    <row r="463" spans="1:10" ht="106.5" customHeight="1">
      <c r="A463" s="267" t="s">
        <v>1941</v>
      </c>
      <c r="B463" s="281" t="s">
        <v>2236</v>
      </c>
      <c r="C463" s="268" t="s">
        <v>2216</v>
      </c>
      <c r="D463" s="23" t="s">
        <v>1946</v>
      </c>
      <c r="E463" s="198">
        <v>11628</v>
      </c>
      <c r="F463" s="198">
        <v>12000</v>
      </c>
      <c r="G463" s="193" t="s">
        <v>2237</v>
      </c>
      <c r="H463" s="192" t="s">
        <v>2238</v>
      </c>
      <c r="I463" s="192" t="s">
        <v>2239</v>
      </c>
      <c r="J463" s="184" t="s">
        <v>2240</v>
      </c>
    </row>
    <row r="464" spans="1:10" ht="60" customHeight="1">
      <c r="A464" s="267"/>
      <c r="B464" s="281"/>
      <c r="C464" s="268"/>
      <c r="D464" s="168" t="s">
        <v>1669</v>
      </c>
      <c r="E464" s="177">
        <f>SUM(E463)</f>
        <v>11628</v>
      </c>
      <c r="F464" s="177">
        <f>SUM(F463)</f>
        <v>12000</v>
      </c>
      <c r="G464" s="2"/>
      <c r="H464" s="2"/>
      <c r="I464" s="2"/>
      <c r="J464" s="17"/>
    </row>
    <row r="465" spans="1:10" s="25" customFormat="1" ht="130.5" customHeight="1">
      <c r="A465" s="267" t="s">
        <v>2241</v>
      </c>
      <c r="B465" s="268" t="s">
        <v>2242</v>
      </c>
      <c r="C465" s="268" t="s">
        <v>2243</v>
      </c>
      <c r="D465" s="277" t="s">
        <v>1947</v>
      </c>
      <c r="E465" s="4">
        <v>0</v>
      </c>
      <c r="F465" s="4">
        <v>240</v>
      </c>
      <c r="G465" s="1" t="s">
        <v>2244</v>
      </c>
      <c r="H465" s="1" t="s">
        <v>2245</v>
      </c>
      <c r="I465" s="1" t="s">
        <v>2246</v>
      </c>
      <c r="J465" s="18" t="s">
        <v>2247</v>
      </c>
    </row>
    <row r="466" spans="1:10" s="25" customFormat="1" ht="92.25" customHeight="1">
      <c r="A466" s="267"/>
      <c r="B466" s="268"/>
      <c r="C466" s="268"/>
      <c r="D466" s="277"/>
      <c r="E466" s="4">
        <v>0</v>
      </c>
      <c r="F466" s="4">
        <v>756</v>
      </c>
      <c r="G466" s="1" t="s">
        <v>2248</v>
      </c>
      <c r="H466" s="1" t="s">
        <v>2249</v>
      </c>
      <c r="I466" s="1" t="s">
        <v>2250</v>
      </c>
      <c r="J466" s="18" t="s">
        <v>2251</v>
      </c>
    </row>
    <row r="467" spans="1:10" s="25" customFormat="1" ht="92.25" customHeight="1">
      <c r="A467" s="267"/>
      <c r="B467" s="268"/>
      <c r="C467" s="268"/>
      <c r="D467" s="277"/>
      <c r="E467" s="4">
        <v>0</v>
      </c>
      <c r="F467" s="4">
        <v>601</v>
      </c>
      <c r="G467" s="1" t="s">
        <v>2252</v>
      </c>
      <c r="H467" s="1" t="s">
        <v>2253</v>
      </c>
      <c r="I467" s="1" t="s">
        <v>2254</v>
      </c>
      <c r="J467" s="18" t="s">
        <v>2255</v>
      </c>
    </row>
    <row r="468" spans="1:10" s="25" customFormat="1" ht="209.25" customHeight="1">
      <c r="A468" s="267"/>
      <c r="B468" s="268"/>
      <c r="C468" s="268"/>
      <c r="D468" s="277"/>
      <c r="E468" s="4">
        <v>0</v>
      </c>
      <c r="F468" s="4">
        <v>2985</v>
      </c>
      <c r="G468" s="1" t="s">
        <v>2256</v>
      </c>
      <c r="H468" s="1" t="s">
        <v>2257</v>
      </c>
      <c r="I468" s="1" t="s">
        <v>2258</v>
      </c>
      <c r="J468" s="167" t="s">
        <v>1065</v>
      </c>
    </row>
    <row r="469" spans="1:10" s="25" customFormat="1" ht="92.25" customHeight="1">
      <c r="A469" s="267"/>
      <c r="B469" s="268"/>
      <c r="C469" s="268"/>
      <c r="D469" s="277"/>
      <c r="E469" s="4">
        <v>0</v>
      </c>
      <c r="F469" s="4">
        <v>3857</v>
      </c>
      <c r="G469" s="1" t="s">
        <v>2259</v>
      </c>
      <c r="H469" s="1" t="s">
        <v>2260</v>
      </c>
      <c r="I469" s="1" t="s">
        <v>2261</v>
      </c>
      <c r="J469" s="18" t="s">
        <v>2262</v>
      </c>
    </row>
    <row r="470" spans="1:10" s="25" customFormat="1" ht="92.25" customHeight="1">
      <c r="A470" s="267"/>
      <c r="B470" s="268"/>
      <c r="C470" s="268"/>
      <c r="D470" s="277"/>
      <c r="E470" s="4">
        <v>0</v>
      </c>
      <c r="F470" s="4">
        <v>1420</v>
      </c>
      <c r="G470" s="1" t="s">
        <v>2263</v>
      </c>
      <c r="H470" s="1" t="s">
        <v>2264</v>
      </c>
      <c r="I470" s="1" t="s">
        <v>2265</v>
      </c>
      <c r="J470" s="18" t="s">
        <v>2266</v>
      </c>
    </row>
    <row r="471" spans="1:10" s="25" customFormat="1" ht="103.5" customHeight="1">
      <c r="A471" s="267" t="s">
        <v>2241</v>
      </c>
      <c r="B471" s="268" t="s">
        <v>2242</v>
      </c>
      <c r="C471" s="268" t="s">
        <v>2243</v>
      </c>
      <c r="D471" s="277" t="s">
        <v>1947</v>
      </c>
      <c r="E471" s="4">
        <v>0</v>
      </c>
      <c r="F471" s="4">
        <v>1377</v>
      </c>
      <c r="G471" s="1" t="s">
        <v>2267</v>
      </c>
      <c r="H471" s="1" t="s">
        <v>2268</v>
      </c>
      <c r="I471" s="1" t="s">
        <v>2269</v>
      </c>
      <c r="J471" s="18" t="s">
        <v>2270</v>
      </c>
    </row>
    <row r="472" spans="1:10" s="25" customFormat="1" ht="92.25" customHeight="1">
      <c r="A472" s="267"/>
      <c r="B472" s="268"/>
      <c r="C472" s="268"/>
      <c r="D472" s="277"/>
      <c r="E472" s="4">
        <v>0</v>
      </c>
      <c r="F472" s="4">
        <v>1365</v>
      </c>
      <c r="G472" s="1" t="s">
        <v>2271</v>
      </c>
      <c r="H472" s="1" t="s">
        <v>2272</v>
      </c>
      <c r="I472" s="1" t="s">
        <v>2273</v>
      </c>
      <c r="J472" s="18" t="s">
        <v>2274</v>
      </c>
    </row>
    <row r="473" spans="1:10" s="25" customFormat="1" ht="107.25" customHeight="1">
      <c r="A473" s="267"/>
      <c r="B473" s="268"/>
      <c r="C473" s="268"/>
      <c r="D473" s="277"/>
      <c r="E473" s="4">
        <v>0</v>
      </c>
      <c r="F473" s="4">
        <v>3141</v>
      </c>
      <c r="G473" s="1" t="s">
        <v>2275</v>
      </c>
      <c r="H473" s="1" t="s">
        <v>2276</v>
      </c>
      <c r="I473" s="1" t="s">
        <v>2277</v>
      </c>
      <c r="J473" s="18" t="s">
        <v>2278</v>
      </c>
    </row>
    <row r="474" spans="1:10" s="25" customFormat="1" ht="251.25" customHeight="1">
      <c r="A474" s="267"/>
      <c r="B474" s="268"/>
      <c r="C474" s="268"/>
      <c r="D474" s="277"/>
      <c r="E474" s="4">
        <v>0</v>
      </c>
      <c r="F474" s="4">
        <v>1092</v>
      </c>
      <c r="G474" s="1" t="s">
        <v>2279</v>
      </c>
      <c r="H474" s="1" t="s">
        <v>2280</v>
      </c>
      <c r="I474" s="1" t="s">
        <v>2281</v>
      </c>
      <c r="J474" s="169" t="s">
        <v>2282</v>
      </c>
    </row>
    <row r="475" spans="1:10" s="25" customFormat="1" ht="72" customHeight="1">
      <c r="A475" s="267"/>
      <c r="B475" s="268"/>
      <c r="C475" s="268"/>
      <c r="D475" s="277"/>
      <c r="E475" s="4">
        <v>0</v>
      </c>
      <c r="F475" s="4">
        <v>3420</v>
      </c>
      <c r="G475" s="1" t="s">
        <v>2283</v>
      </c>
      <c r="H475" s="1" t="s">
        <v>2284</v>
      </c>
      <c r="I475" s="1" t="s">
        <v>2285</v>
      </c>
      <c r="J475" s="18" t="s">
        <v>2286</v>
      </c>
    </row>
    <row r="476" spans="1:10" s="25" customFormat="1" ht="109.5" customHeight="1">
      <c r="A476" s="267"/>
      <c r="B476" s="268"/>
      <c r="C476" s="268"/>
      <c r="D476" s="277"/>
      <c r="E476" s="4">
        <v>0</v>
      </c>
      <c r="F476" s="4">
        <v>2460</v>
      </c>
      <c r="G476" s="1" t="s">
        <v>2287</v>
      </c>
      <c r="H476" s="1" t="s">
        <v>2288</v>
      </c>
      <c r="I476" s="1" t="s">
        <v>2289</v>
      </c>
      <c r="J476" s="18" t="s">
        <v>2290</v>
      </c>
    </row>
    <row r="477" spans="1:10" s="25" customFormat="1" ht="72" customHeight="1">
      <c r="A477" s="267" t="s">
        <v>2291</v>
      </c>
      <c r="B477" s="268" t="s">
        <v>2292</v>
      </c>
      <c r="C477" s="268" t="s">
        <v>2293</v>
      </c>
      <c r="D477" s="277" t="s">
        <v>1947</v>
      </c>
      <c r="E477" s="4">
        <v>0</v>
      </c>
      <c r="F477" s="4">
        <v>3060</v>
      </c>
      <c r="G477" s="1" t="s">
        <v>2294</v>
      </c>
      <c r="H477" s="1" t="s">
        <v>2295</v>
      </c>
      <c r="I477" s="1" t="s">
        <v>2296</v>
      </c>
      <c r="J477" s="18" t="s">
        <v>2297</v>
      </c>
    </row>
    <row r="478" spans="1:10" s="25" customFormat="1" ht="102" customHeight="1">
      <c r="A478" s="267"/>
      <c r="B478" s="268"/>
      <c r="C478" s="268"/>
      <c r="D478" s="277"/>
      <c r="E478" s="4">
        <v>0</v>
      </c>
      <c r="F478" s="4">
        <v>3165</v>
      </c>
      <c r="G478" s="1" t="s">
        <v>2298</v>
      </c>
      <c r="H478" s="1" t="s">
        <v>2299</v>
      </c>
      <c r="I478" s="1" t="s">
        <v>2300</v>
      </c>
      <c r="J478" s="18" t="s">
        <v>2301</v>
      </c>
    </row>
    <row r="479" spans="1:10" s="25" customFormat="1" ht="100.5" customHeight="1">
      <c r="A479" s="267"/>
      <c r="B479" s="268"/>
      <c r="C479" s="268"/>
      <c r="D479" s="277"/>
      <c r="E479" s="4">
        <v>0</v>
      </c>
      <c r="F479" s="4">
        <v>1149</v>
      </c>
      <c r="G479" s="1" t="s">
        <v>2302</v>
      </c>
      <c r="H479" s="1" t="s">
        <v>2303</v>
      </c>
      <c r="I479" s="1" t="s">
        <v>2304</v>
      </c>
      <c r="J479" s="18" t="s">
        <v>2305</v>
      </c>
    </row>
    <row r="480" spans="1:10" s="25" customFormat="1" ht="99" customHeight="1">
      <c r="A480" s="267"/>
      <c r="B480" s="268"/>
      <c r="C480" s="268"/>
      <c r="D480" s="277"/>
      <c r="E480" s="4">
        <v>0</v>
      </c>
      <c r="F480" s="4">
        <v>1056</v>
      </c>
      <c r="G480" s="1" t="s">
        <v>2306</v>
      </c>
      <c r="H480" s="1" t="s">
        <v>2307</v>
      </c>
      <c r="I480" s="1" t="s">
        <v>2308</v>
      </c>
      <c r="J480" s="18" t="s">
        <v>2309</v>
      </c>
    </row>
    <row r="481" spans="1:10" s="25" customFormat="1" ht="96" customHeight="1">
      <c r="A481" s="267"/>
      <c r="B481" s="268"/>
      <c r="C481" s="268"/>
      <c r="D481" s="277"/>
      <c r="E481" s="4">
        <v>0</v>
      </c>
      <c r="F481" s="4">
        <v>1353</v>
      </c>
      <c r="G481" s="1" t="s">
        <v>2310</v>
      </c>
      <c r="H481" s="1" t="s">
        <v>2311</v>
      </c>
      <c r="I481" s="1" t="s">
        <v>2312</v>
      </c>
      <c r="J481" s="18" t="s">
        <v>2313</v>
      </c>
    </row>
    <row r="482" spans="1:10" s="25" customFormat="1" ht="189.75" customHeight="1">
      <c r="A482" s="267"/>
      <c r="B482" s="268"/>
      <c r="C482" s="268"/>
      <c r="D482" s="277"/>
      <c r="E482" s="4">
        <v>0</v>
      </c>
      <c r="F482" s="4">
        <v>9840</v>
      </c>
      <c r="G482" s="1" t="s">
        <v>2314</v>
      </c>
      <c r="H482" s="1" t="s">
        <v>2315</v>
      </c>
      <c r="I482" s="1" t="s">
        <v>2316</v>
      </c>
      <c r="J482" s="18" t="s">
        <v>2317</v>
      </c>
    </row>
    <row r="483" spans="1:10" s="25" customFormat="1" ht="93.75" customHeight="1">
      <c r="A483" s="267" t="s">
        <v>2291</v>
      </c>
      <c r="B483" s="268" t="s">
        <v>2292</v>
      </c>
      <c r="C483" s="268" t="s">
        <v>2293</v>
      </c>
      <c r="D483" s="277" t="s">
        <v>1947</v>
      </c>
      <c r="E483" s="4">
        <v>0</v>
      </c>
      <c r="F483" s="4">
        <v>3724</v>
      </c>
      <c r="G483" s="1" t="s">
        <v>2318</v>
      </c>
      <c r="H483" s="1" t="s">
        <v>2319</v>
      </c>
      <c r="I483" s="1" t="s">
        <v>2320</v>
      </c>
      <c r="J483" s="18" t="s">
        <v>2321</v>
      </c>
    </row>
    <row r="484" spans="1:10" s="25" customFormat="1" ht="153" customHeight="1">
      <c r="A484" s="267"/>
      <c r="B484" s="268"/>
      <c r="C484" s="268"/>
      <c r="D484" s="277"/>
      <c r="E484" s="4">
        <v>0</v>
      </c>
      <c r="F484" s="4">
        <v>283</v>
      </c>
      <c r="G484" s="1" t="s">
        <v>2322</v>
      </c>
      <c r="H484" s="1" t="s">
        <v>2323</v>
      </c>
      <c r="I484" s="1" t="s">
        <v>2324</v>
      </c>
      <c r="J484" s="18" t="s">
        <v>2325</v>
      </c>
    </row>
    <row r="485" spans="1:10" s="25" customFormat="1" ht="174" customHeight="1">
      <c r="A485" s="267"/>
      <c r="B485" s="268"/>
      <c r="C485" s="268"/>
      <c r="D485" s="277"/>
      <c r="E485" s="4">
        <v>0</v>
      </c>
      <c r="F485" s="4">
        <v>2617</v>
      </c>
      <c r="G485" s="1" t="s">
        <v>2326</v>
      </c>
      <c r="H485" s="1" t="s">
        <v>2327</v>
      </c>
      <c r="I485" s="1" t="s">
        <v>2328</v>
      </c>
      <c r="J485" s="18" t="s">
        <v>2329</v>
      </c>
    </row>
    <row r="486" spans="1:10" s="25" customFormat="1" ht="69" customHeight="1">
      <c r="A486" s="267"/>
      <c r="B486" s="268"/>
      <c r="C486" s="268"/>
      <c r="D486" s="277"/>
      <c r="E486" s="4">
        <v>0</v>
      </c>
      <c r="F486" s="4">
        <v>504</v>
      </c>
      <c r="G486" s="1" t="s">
        <v>2330</v>
      </c>
      <c r="H486" s="1" t="s">
        <v>2331</v>
      </c>
      <c r="I486" s="1" t="s">
        <v>2332</v>
      </c>
      <c r="J486" s="18" t="s">
        <v>2333</v>
      </c>
    </row>
    <row r="487" spans="1:10" ht="125.25" customHeight="1">
      <c r="A487" s="267"/>
      <c r="B487" s="268"/>
      <c r="C487" s="268"/>
      <c r="D487" s="277"/>
      <c r="E487" s="4">
        <v>0</v>
      </c>
      <c r="F487" s="4">
        <v>500</v>
      </c>
      <c r="G487" s="1" t="s">
        <v>2334</v>
      </c>
      <c r="H487" s="1" t="s">
        <v>2335</v>
      </c>
      <c r="I487" s="1" t="s">
        <v>2336</v>
      </c>
      <c r="J487" s="18" t="s">
        <v>2337</v>
      </c>
    </row>
    <row r="488" spans="1:10" ht="111.75" customHeight="1">
      <c r="A488" s="267"/>
      <c r="B488" s="268"/>
      <c r="C488" s="268"/>
      <c r="D488" s="277"/>
      <c r="E488" s="4">
        <v>0</v>
      </c>
      <c r="F488" s="4">
        <v>1263</v>
      </c>
      <c r="G488" s="1" t="s">
        <v>2338</v>
      </c>
      <c r="H488" s="1" t="s">
        <v>2339</v>
      </c>
      <c r="I488" s="1" t="s">
        <v>2340</v>
      </c>
      <c r="J488" s="18" t="s">
        <v>2341</v>
      </c>
    </row>
    <row r="489" spans="1:10" ht="114" customHeight="1">
      <c r="A489" s="267" t="s">
        <v>2342</v>
      </c>
      <c r="B489" s="268" t="s">
        <v>2343</v>
      </c>
      <c r="C489" s="268" t="s">
        <v>2344</v>
      </c>
      <c r="D489" s="277" t="s">
        <v>1947</v>
      </c>
      <c r="E489" s="4">
        <v>0</v>
      </c>
      <c r="F489" s="4">
        <v>1489</v>
      </c>
      <c r="G489" s="1" t="s">
        <v>2345</v>
      </c>
      <c r="H489" s="1" t="s">
        <v>2346</v>
      </c>
      <c r="I489" s="1" t="s">
        <v>2347</v>
      </c>
      <c r="J489" s="18" t="s">
        <v>2348</v>
      </c>
    </row>
    <row r="490" spans="1:10" ht="99.75" customHeight="1">
      <c r="A490" s="267"/>
      <c r="B490" s="268"/>
      <c r="C490" s="268"/>
      <c r="D490" s="277"/>
      <c r="E490" s="4">
        <v>0</v>
      </c>
      <c r="F490" s="4">
        <v>8431</v>
      </c>
      <c r="G490" s="1" t="s">
        <v>2349</v>
      </c>
      <c r="H490" s="1" t="s">
        <v>2350</v>
      </c>
      <c r="I490" s="1" t="s">
        <v>2351</v>
      </c>
      <c r="J490" s="18" t="s">
        <v>2352</v>
      </c>
    </row>
    <row r="491" spans="1:10" ht="131.25" customHeight="1">
      <c r="A491" s="267"/>
      <c r="B491" s="268"/>
      <c r="C491" s="268"/>
      <c r="D491" s="277"/>
      <c r="E491" s="4">
        <v>0</v>
      </c>
      <c r="F491" s="4">
        <v>10022</v>
      </c>
      <c r="G491" s="1" t="s">
        <v>2353</v>
      </c>
      <c r="H491" s="1" t="s">
        <v>2354</v>
      </c>
      <c r="I491" s="1" t="s">
        <v>2355</v>
      </c>
      <c r="J491" s="18" t="s">
        <v>2356</v>
      </c>
    </row>
    <row r="492" spans="1:10" ht="126" customHeight="1">
      <c r="A492" s="267"/>
      <c r="B492" s="268"/>
      <c r="C492" s="268"/>
      <c r="D492" s="277"/>
      <c r="E492" s="4">
        <v>0</v>
      </c>
      <c r="F492" s="4">
        <v>4826</v>
      </c>
      <c r="G492" s="1" t="s">
        <v>2357</v>
      </c>
      <c r="H492" s="1" t="s">
        <v>2358</v>
      </c>
      <c r="I492" s="1" t="s">
        <v>2359</v>
      </c>
      <c r="J492" s="18" t="s">
        <v>2360</v>
      </c>
    </row>
    <row r="493" spans="1:10" ht="78" customHeight="1">
      <c r="A493" s="267"/>
      <c r="B493" s="268"/>
      <c r="C493" s="268"/>
      <c r="D493" s="277"/>
      <c r="E493" s="4">
        <v>0</v>
      </c>
      <c r="F493" s="4">
        <v>6772</v>
      </c>
      <c r="G493" s="1" t="s">
        <v>2361</v>
      </c>
      <c r="H493" s="1" t="s">
        <v>2362</v>
      </c>
      <c r="I493" s="1" t="s">
        <v>2363</v>
      </c>
      <c r="J493" s="18" t="s">
        <v>2364</v>
      </c>
    </row>
    <row r="494" spans="1:10" ht="125.25" customHeight="1">
      <c r="A494" s="267"/>
      <c r="B494" s="268"/>
      <c r="C494" s="268"/>
      <c r="D494" s="277"/>
      <c r="E494" s="4">
        <v>0</v>
      </c>
      <c r="F494" s="4">
        <v>8374</v>
      </c>
      <c r="G494" s="2" t="s">
        <v>2365</v>
      </c>
      <c r="H494" s="1" t="s">
        <v>2366</v>
      </c>
      <c r="I494" s="1" t="s">
        <v>2367</v>
      </c>
      <c r="J494" s="18" t="s">
        <v>2368</v>
      </c>
    </row>
    <row r="495" spans="1:10" ht="140.25" customHeight="1">
      <c r="A495" s="267" t="s">
        <v>2342</v>
      </c>
      <c r="B495" s="268" t="s">
        <v>2343</v>
      </c>
      <c r="C495" s="268" t="s">
        <v>2344</v>
      </c>
      <c r="D495" s="277" t="s">
        <v>1947</v>
      </c>
      <c r="E495" s="4">
        <v>0</v>
      </c>
      <c r="F495" s="4">
        <v>4328</v>
      </c>
      <c r="G495" s="2" t="s">
        <v>2369</v>
      </c>
      <c r="H495" s="1" t="s">
        <v>2370</v>
      </c>
      <c r="I495" s="1" t="s">
        <v>2371</v>
      </c>
      <c r="J495" s="18" t="s">
        <v>2372</v>
      </c>
    </row>
    <row r="496" spans="1:10" ht="92.25" customHeight="1">
      <c r="A496" s="267"/>
      <c r="B496" s="268"/>
      <c r="C496" s="268"/>
      <c r="D496" s="277"/>
      <c r="E496" s="4">
        <v>0</v>
      </c>
      <c r="F496" s="4">
        <v>4176</v>
      </c>
      <c r="G496" s="2" t="s">
        <v>2373</v>
      </c>
      <c r="H496" s="1" t="s">
        <v>2374</v>
      </c>
      <c r="I496" s="1" t="s">
        <v>2375</v>
      </c>
      <c r="J496" s="18" t="s">
        <v>2376</v>
      </c>
    </row>
    <row r="497" spans="1:10" ht="125.25" customHeight="1">
      <c r="A497" s="267"/>
      <c r="B497" s="268"/>
      <c r="C497" s="268"/>
      <c r="D497" s="277"/>
      <c r="E497" s="4">
        <v>6739</v>
      </c>
      <c r="F497" s="4">
        <v>0</v>
      </c>
      <c r="G497" s="2" t="s">
        <v>2377</v>
      </c>
      <c r="H497" s="1" t="s">
        <v>2378</v>
      </c>
      <c r="I497" s="1" t="s">
        <v>2379</v>
      </c>
      <c r="J497" s="18" t="s">
        <v>2380</v>
      </c>
    </row>
    <row r="498" spans="1:10" ht="138.75" customHeight="1">
      <c r="A498" s="267"/>
      <c r="B498" s="268"/>
      <c r="C498" s="268"/>
      <c r="D498" s="277"/>
      <c r="E498" s="4">
        <v>0</v>
      </c>
      <c r="F498" s="4">
        <v>3954</v>
      </c>
      <c r="G498" s="2" t="s">
        <v>2381</v>
      </c>
      <c r="H498" s="1" t="s">
        <v>2382</v>
      </c>
      <c r="I498" s="1" t="s">
        <v>2383</v>
      </c>
      <c r="J498" s="18" t="s">
        <v>2384</v>
      </c>
    </row>
    <row r="499" spans="1:10" ht="152.25" customHeight="1">
      <c r="A499" s="267"/>
      <c r="B499" s="268"/>
      <c r="C499" s="268"/>
      <c r="D499" s="277"/>
      <c r="E499" s="4">
        <v>0</v>
      </c>
      <c r="F499" s="4">
        <v>3168</v>
      </c>
      <c r="G499" s="2" t="s">
        <v>2385</v>
      </c>
      <c r="H499" s="1" t="s">
        <v>2386</v>
      </c>
      <c r="I499" s="1" t="s">
        <v>2387</v>
      </c>
      <c r="J499" s="18" t="s">
        <v>2388</v>
      </c>
    </row>
    <row r="500" spans="1:10" ht="86.25" customHeight="1">
      <c r="A500" s="267"/>
      <c r="B500" s="268"/>
      <c r="C500" s="268"/>
      <c r="D500" s="277"/>
      <c r="E500" s="4">
        <v>0</v>
      </c>
      <c r="F500" s="4">
        <v>3342</v>
      </c>
      <c r="G500" s="2" t="s">
        <v>2389</v>
      </c>
      <c r="H500" s="1" t="s">
        <v>2390</v>
      </c>
      <c r="I500" s="1" t="s">
        <v>2391</v>
      </c>
      <c r="J500" s="18" t="s">
        <v>2392</v>
      </c>
    </row>
    <row r="501" spans="1:10" ht="131.25" customHeight="1">
      <c r="A501" s="267" t="s">
        <v>2342</v>
      </c>
      <c r="B501" s="268" t="s">
        <v>2343</v>
      </c>
      <c r="C501" s="268" t="s">
        <v>2344</v>
      </c>
      <c r="D501" s="277" t="s">
        <v>1947</v>
      </c>
      <c r="E501" s="4">
        <v>1760</v>
      </c>
      <c r="F501" s="4">
        <v>0</v>
      </c>
      <c r="G501" s="2" t="s">
        <v>2393</v>
      </c>
      <c r="H501" s="1" t="s">
        <v>2394</v>
      </c>
      <c r="I501" s="1" t="s">
        <v>2395</v>
      </c>
      <c r="J501" s="18" t="s">
        <v>2396</v>
      </c>
    </row>
    <row r="502" spans="1:10" ht="111.75" customHeight="1">
      <c r="A502" s="267"/>
      <c r="B502" s="268"/>
      <c r="C502" s="268"/>
      <c r="D502" s="277"/>
      <c r="E502" s="4">
        <v>2718</v>
      </c>
      <c r="F502" s="4">
        <v>1632</v>
      </c>
      <c r="G502" s="2" t="s">
        <v>2397</v>
      </c>
      <c r="H502" s="1" t="s">
        <v>2398</v>
      </c>
      <c r="I502" s="1" t="s">
        <v>2399</v>
      </c>
      <c r="J502" s="18" t="s">
        <v>2400</v>
      </c>
    </row>
    <row r="503" spans="1:10" ht="117" customHeight="1">
      <c r="A503" s="267"/>
      <c r="B503" s="268"/>
      <c r="C503" s="268"/>
      <c r="D503" s="277"/>
      <c r="E503" s="4">
        <v>6550</v>
      </c>
      <c r="F503" s="4">
        <v>0</v>
      </c>
      <c r="G503" s="2" t="s">
        <v>2401</v>
      </c>
      <c r="H503" s="1" t="s">
        <v>2402</v>
      </c>
      <c r="I503" s="1" t="s">
        <v>2403</v>
      </c>
      <c r="J503" s="18" t="s">
        <v>2404</v>
      </c>
    </row>
    <row r="504" spans="1:10" ht="92.25" customHeight="1">
      <c r="A504" s="267"/>
      <c r="B504" s="268"/>
      <c r="C504" s="268"/>
      <c r="D504" s="277"/>
      <c r="E504" s="4">
        <v>26955</v>
      </c>
      <c r="F504" s="4">
        <v>0</v>
      </c>
      <c r="G504" s="2" t="s">
        <v>2405</v>
      </c>
      <c r="H504" s="1" t="s">
        <v>2406</v>
      </c>
      <c r="I504" s="1" t="s">
        <v>2407</v>
      </c>
      <c r="J504" s="18" t="s">
        <v>2408</v>
      </c>
    </row>
    <row r="505" spans="1:10" ht="132.75" customHeight="1">
      <c r="A505" s="267"/>
      <c r="B505" s="268"/>
      <c r="C505" s="268"/>
      <c r="D505" s="277"/>
      <c r="E505" s="4">
        <v>0</v>
      </c>
      <c r="F505" s="4">
        <v>2289</v>
      </c>
      <c r="G505" s="2" t="s">
        <v>2409</v>
      </c>
      <c r="H505" s="1" t="s">
        <v>2410</v>
      </c>
      <c r="I505" s="1" t="s">
        <v>2411</v>
      </c>
      <c r="J505" s="18" t="s">
        <v>2412</v>
      </c>
    </row>
    <row r="506" spans="1:10" ht="129" customHeight="1">
      <c r="A506" s="267"/>
      <c r="B506" s="268"/>
      <c r="C506" s="268"/>
      <c r="D506" s="277"/>
      <c r="E506" s="4">
        <v>11000</v>
      </c>
      <c r="F506" s="4">
        <v>0</v>
      </c>
      <c r="G506" s="2" t="s">
        <v>2413</v>
      </c>
      <c r="H506" s="1" t="s">
        <v>2414</v>
      </c>
      <c r="I506" s="1" t="s">
        <v>2415</v>
      </c>
      <c r="J506" s="18" t="s">
        <v>2416</v>
      </c>
    </row>
    <row r="507" spans="1:10" ht="129" customHeight="1">
      <c r="A507" s="268" t="s">
        <v>2342</v>
      </c>
      <c r="B507" s="282" t="s">
        <v>2343</v>
      </c>
      <c r="C507" s="268" t="s">
        <v>2344</v>
      </c>
      <c r="D507" s="277" t="s">
        <v>1947</v>
      </c>
      <c r="E507" s="4">
        <v>49235</v>
      </c>
      <c r="F507" s="4">
        <v>0</v>
      </c>
      <c r="G507" s="2" t="s">
        <v>2417</v>
      </c>
      <c r="H507" s="1" t="s">
        <v>2418</v>
      </c>
      <c r="I507" s="1" t="s">
        <v>2419</v>
      </c>
      <c r="J507" s="18" t="s">
        <v>2420</v>
      </c>
    </row>
    <row r="508" spans="1:10" ht="129" customHeight="1">
      <c r="A508" s="268"/>
      <c r="B508" s="282"/>
      <c r="C508" s="268"/>
      <c r="D508" s="277"/>
      <c r="E508" s="4">
        <v>2540</v>
      </c>
      <c r="F508" s="4">
        <v>0</v>
      </c>
      <c r="G508" s="2" t="s">
        <v>2421</v>
      </c>
      <c r="H508" s="1" t="s">
        <v>2422</v>
      </c>
      <c r="I508" s="1" t="s">
        <v>2423</v>
      </c>
      <c r="J508" s="18" t="s">
        <v>2424</v>
      </c>
    </row>
    <row r="509" spans="1:72" s="23" customFormat="1" ht="118.5" customHeight="1">
      <c r="A509" s="268"/>
      <c r="B509" s="282"/>
      <c r="C509" s="268"/>
      <c r="D509" s="277"/>
      <c r="E509" s="8">
        <v>25014</v>
      </c>
      <c r="F509" s="8">
        <v>0</v>
      </c>
      <c r="G509" s="1" t="s">
        <v>2425</v>
      </c>
      <c r="H509" s="1" t="s">
        <v>2426</v>
      </c>
      <c r="I509" s="1" t="s">
        <v>2427</v>
      </c>
      <c r="J509" s="18" t="s">
        <v>2428</v>
      </c>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74"/>
    </row>
    <row r="510" spans="1:10" ht="129" customHeight="1">
      <c r="A510" s="268"/>
      <c r="B510" s="282"/>
      <c r="C510" s="268"/>
      <c r="D510" s="277"/>
      <c r="E510" s="4">
        <v>9072</v>
      </c>
      <c r="F510" s="4">
        <v>0</v>
      </c>
      <c r="G510" s="2" t="s">
        <v>2429</v>
      </c>
      <c r="H510" s="2" t="s">
        <v>2430</v>
      </c>
      <c r="I510" s="2" t="s">
        <v>2431</v>
      </c>
      <c r="J510" s="17" t="s">
        <v>2432</v>
      </c>
    </row>
    <row r="511" spans="1:10" ht="129" customHeight="1">
      <c r="A511" s="268"/>
      <c r="B511" s="282"/>
      <c r="C511" s="268"/>
      <c r="D511" s="277"/>
      <c r="E511" s="4">
        <v>882</v>
      </c>
      <c r="F511" s="4">
        <v>0</v>
      </c>
      <c r="G511" s="2" t="s">
        <v>2433</v>
      </c>
      <c r="H511" s="2" t="s">
        <v>2434</v>
      </c>
      <c r="I511" s="2" t="s">
        <v>2435</v>
      </c>
      <c r="J511" s="17" t="s">
        <v>2436</v>
      </c>
    </row>
    <row r="512" spans="1:10" ht="216" customHeight="1">
      <c r="A512" s="278" t="s">
        <v>1960</v>
      </c>
      <c r="B512" s="281" t="s">
        <v>2437</v>
      </c>
      <c r="C512" s="268" t="s">
        <v>2438</v>
      </c>
      <c r="D512" s="268" t="s">
        <v>1947</v>
      </c>
      <c r="E512" s="39">
        <v>0</v>
      </c>
      <c r="F512" s="4">
        <v>5000</v>
      </c>
      <c r="G512" s="2" t="s">
        <v>2439</v>
      </c>
      <c r="H512" s="2" t="s">
        <v>2440</v>
      </c>
      <c r="I512" s="2" t="s">
        <v>2441</v>
      </c>
      <c r="J512" s="17" t="s">
        <v>2442</v>
      </c>
    </row>
    <row r="513" spans="1:10" ht="228" customHeight="1">
      <c r="A513" s="267"/>
      <c r="B513" s="281"/>
      <c r="C513" s="268"/>
      <c r="D513" s="268"/>
      <c r="E513" s="39">
        <v>331</v>
      </c>
      <c r="F513" s="4">
        <v>969</v>
      </c>
      <c r="G513" s="1" t="s">
        <v>2443</v>
      </c>
      <c r="H513" s="1" t="s">
        <v>2444</v>
      </c>
      <c r="I513" s="1" t="s">
        <v>2445</v>
      </c>
      <c r="J513" s="18" t="s">
        <v>2446</v>
      </c>
    </row>
    <row r="514" spans="1:10" ht="73.5" customHeight="1">
      <c r="A514" s="267"/>
      <c r="B514" s="281"/>
      <c r="C514" s="268"/>
      <c r="D514" s="168" t="s">
        <v>1669</v>
      </c>
      <c r="E514" s="177">
        <f>SUM(E465:E513)</f>
        <v>142796</v>
      </c>
      <c r="F514" s="177">
        <f>SUM(F465:F513)</f>
        <v>120000</v>
      </c>
      <c r="G514" s="39"/>
      <c r="H514" s="2"/>
      <c r="I514" s="2"/>
      <c r="J514" s="17"/>
    </row>
    <row r="515" spans="1:10" s="25" customFormat="1" ht="98.25" customHeight="1">
      <c r="A515" s="267" t="s">
        <v>1960</v>
      </c>
      <c r="B515" s="280" t="s">
        <v>2437</v>
      </c>
      <c r="C515" s="268" t="s">
        <v>2438</v>
      </c>
      <c r="D515" s="277" t="s">
        <v>1948</v>
      </c>
      <c r="E515" s="39">
        <v>0</v>
      </c>
      <c r="F515" s="39">
        <v>6400</v>
      </c>
      <c r="G515" s="40" t="s">
        <v>2447</v>
      </c>
      <c r="H515" s="39" t="s">
        <v>2448</v>
      </c>
      <c r="I515" s="27" t="s">
        <v>2449</v>
      </c>
      <c r="J515" s="18" t="s">
        <v>2450</v>
      </c>
    </row>
    <row r="516" spans="1:10" s="25" customFormat="1" ht="102" customHeight="1">
      <c r="A516" s="267"/>
      <c r="B516" s="280"/>
      <c r="C516" s="268"/>
      <c r="D516" s="277"/>
      <c r="E516" s="4">
        <v>0</v>
      </c>
      <c r="F516" s="4">
        <v>7360</v>
      </c>
      <c r="G516" s="40" t="s">
        <v>2451</v>
      </c>
      <c r="H516" s="39" t="s">
        <v>2452</v>
      </c>
      <c r="I516" s="27" t="s">
        <v>2453</v>
      </c>
      <c r="J516" s="18" t="s">
        <v>2454</v>
      </c>
    </row>
    <row r="517" spans="1:10" s="25" customFormat="1" ht="105" customHeight="1">
      <c r="A517" s="267" t="s">
        <v>1960</v>
      </c>
      <c r="B517" s="242" t="s">
        <v>2437</v>
      </c>
      <c r="C517" s="268" t="s">
        <v>2438</v>
      </c>
      <c r="D517" s="277" t="s">
        <v>1948</v>
      </c>
      <c r="E517" s="4">
        <v>0</v>
      </c>
      <c r="F517" s="4">
        <v>13780</v>
      </c>
      <c r="G517" s="40" t="s">
        <v>2455</v>
      </c>
      <c r="H517" s="39" t="s">
        <v>2456</v>
      </c>
      <c r="I517" s="27" t="s">
        <v>2457</v>
      </c>
      <c r="J517" s="18" t="s">
        <v>2458</v>
      </c>
    </row>
    <row r="518" spans="1:10" s="25" customFormat="1" ht="79.5" customHeight="1">
      <c r="A518" s="267"/>
      <c r="B518" s="242"/>
      <c r="C518" s="268"/>
      <c r="D518" s="277"/>
      <c r="E518" s="4">
        <v>0</v>
      </c>
      <c r="F518" s="4">
        <v>2943</v>
      </c>
      <c r="G518" s="1" t="s">
        <v>2459</v>
      </c>
      <c r="H518" s="1" t="s">
        <v>2460</v>
      </c>
      <c r="I518" s="1" t="s">
        <v>2461</v>
      </c>
      <c r="J518" s="18" t="s">
        <v>2462</v>
      </c>
    </row>
    <row r="519" spans="1:10" s="25" customFormat="1" ht="116.25" customHeight="1">
      <c r="A519" s="267"/>
      <c r="B519" s="242"/>
      <c r="C519" s="268"/>
      <c r="D519" s="277"/>
      <c r="E519" s="4">
        <v>0</v>
      </c>
      <c r="F519" s="4">
        <v>1218</v>
      </c>
      <c r="G519" s="1" t="s">
        <v>2463</v>
      </c>
      <c r="H519" s="1" t="s">
        <v>2464</v>
      </c>
      <c r="I519" s="1" t="s">
        <v>2465</v>
      </c>
      <c r="J519" s="18" t="s">
        <v>2466</v>
      </c>
    </row>
    <row r="520" spans="1:10" s="25" customFormat="1" ht="205.5" customHeight="1">
      <c r="A520" s="267"/>
      <c r="B520" s="242"/>
      <c r="C520" s="268"/>
      <c r="D520" s="277"/>
      <c r="E520" s="4">
        <v>0</v>
      </c>
      <c r="F520" s="4">
        <v>3230</v>
      </c>
      <c r="G520" s="1" t="s">
        <v>2467</v>
      </c>
      <c r="H520" s="1" t="s">
        <v>2468</v>
      </c>
      <c r="I520" s="1" t="s">
        <v>2469</v>
      </c>
      <c r="J520" s="167" t="s">
        <v>2470</v>
      </c>
    </row>
    <row r="521" spans="1:10" s="25" customFormat="1" ht="111" customHeight="1">
      <c r="A521" s="267"/>
      <c r="B521" s="242"/>
      <c r="C521" s="268"/>
      <c r="D521" s="277"/>
      <c r="E521" s="4">
        <v>0</v>
      </c>
      <c r="F521" s="4">
        <v>2230</v>
      </c>
      <c r="G521" s="1" t="s">
        <v>2471</v>
      </c>
      <c r="H521" s="1" t="s">
        <v>2460</v>
      </c>
      <c r="I521" s="1" t="s">
        <v>2472</v>
      </c>
      <c r="J521" s="18" t="s">
        <v>2473</v>
      </c>
    </row>
    <row r="522" spans="1:10" s="25" customFormat="1" ht="96.75" customHeight="1">
      <c r="A522" s="267"/>
      <c r="B522" s="242"/>
      <c r="C522" s="268"/>
      <c r="D522" s="277"/>
      <c r="E522" s="4">
        <v>0</v>
      </c>
      <c r="F522" s="4">
        <v>2880</v>
      </c>
      <c r="G522" s="1" t="s">
        <v>2474</v>
      </c>
      <c r="H522" s="1" t="s">
        <v>2475</v>
      </c>
      <c r="I522" s="1" t="s">
        <v>2476</v>
      </c>
      <c r="J522" s="18" t="s">
        <v>2477</v>
      </c>
    </row>
    <row r="523" spans="1:10" s="25" customFormat="1" ht="108.75" customHeight="1">
      <c r="A523" s="278" t="s">
        <v>1960</v>
      </c>
      <c r="B523" s="242" t="s">
        <v>2437</v>
      </c>
      <c r="C523" s="268" t="s">
        <v>2438</v>
      </c>
      <c r="D523" s="277" t="s">
        <v>1948</v>
      </c>
      <c r="E523" s="4">
        <v>0</v>
      </c>
      <c r="F523" s="4">
        <v>2880</v>
      </c>
      <c r="G523" s="1" t="s">
        <v>2478</v>
      </c>
      <c r="H523" s="1" t="s">
        <v>2475</v>
      </c>
      <c r="I523" s="1" t="s">
        <v>2479</v>
      </c>
      <c r="J523" s="18" t="s">
        <v>2480</v>
      </c>
    </row>
    <row r="524" spans="1:71" s="22" customFormat="1" ht="97.5" customHeight="1">
      <c r="A524" s="278"/>
      <c r="B524" s="242"/>
      <c r="C524" s="268"/>
      <c r="D524" s="277"/>
      <c r="E524" s="4">
        <v>0</v>
      </c>
      <c r="F524" s="4">
        <v>2099</v>
      </c>
      <c r="G524" s="1" t="s">
        <v>2481</v>
      </c>
      <c r="H524" s="1" t="s">
        <v>2460</v>
      </c>
      <c r="I524" s="1" t="s">
        <v>2482</v>
      </c>
      <c r="J524" s="18" t="s">
        <v>2483</v>
      </c>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c r="AQ524" s="37"/>
      <c r="AR524" s="37"/>
      <c r="AS524" s="37"/>
      <c r="AT524" s="37"/>
      <c r="AU524" s="37"/>
      <c r="AV524" s="37"/>
      <c r="AW524" s="37"/>
      <c r="AX524" s="37"/>
      <c r="AY524" s="37"/>
      <c r="AZ524" s="37"/>
      <c r="BA524" s="37"/>
      <c r="BB524" s="37"/>
      <c r="BC524" s="37"/>
      <c r="BD524" s="37"/>
      <c r="BE524" s="37"/>
      <c r="BF524" s="37"/>
      <c r="BG524" s="37"/>
      <c r="BH524" s="37"/>
      <c r="BI524" s="37"/>
      <c r="BJ524" s="37"/>
      <c r="BK524" s="37"/>
      <c r="BL524" s="37"/>
      <c r="BM524" s="37"/>
      <c r="BN524" s="37"/>
      <c r="BO524" s="37"/>
      <c r="BP524" s="37"/>
      <c r="BQ524" s="37"/>
      <c r="BR524" s="37"/>
      <c r="BS524" s="37"/>
    </row>
    <row r="525" spans="1:71" s="22" customFormat="1" ht="108.75" customHeight="1">
      <c r="A525" s="278"/>
      <c r="B525" s="242"/>
      <c r="C525" s="268"/>
      <c r="D525" s="277"/>
      <c r="E525" s="4">
        <v>0</v>
      </c>
      <c r="F525" s="4">
        <v>4640</v>
      </c>
      <c r="G525" s="1" t="s">
        <v>2484</v>
      </c>
      <c r="H525" s="1" t="s">
        <v>2485</v>
      </c>
      <c r="I525" s="1" t="s">
        <v>2486</v>
      </c>
      <c r="J525" s="18" t="s">
        <v>2487</v>
      </c>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c r="AS525" s="37"/>
      <c r="AT525" s="37"/>
      <c r="AU525" s="37"/>
      <c r="AV525" s="37"/>
      <c r="AW525" s="37"/>
      <c r="AX525" s="37"/>
      <c r="AY525" s="37"/>
      <c r="AZ525" s="37"/>
      <c r="BA525" s="37"/>
      <c r="BB525" s="37"/>
      <c r="BC525" s="37"/>
      <c r="BD525" s="37"/>
      <c r="BE525" s="37"/>
      <c r="BF525" s="37"/>
      <c r="BG525" s="37"/>
      <c r="BH525" s="37"/>
      <c r="BI525" s="37"/>
      <c r="BJ525" s="37"/>
      <c r="BK525" s="37"/>
      <c r="BL525" s="37"/>
      <c r="BM525" s="37"/>
      <c r="BN525" s="37"/>
      <c r="BO525" s="37"/>
      <c r="BP525" s="37"/>
      <c r="BQ525" s="37"/>
      <c r="BR525" s="37"/>
      <c r="BS525" s="37"/>
    </row>
    <row r="526" spans="1:71" s="22" customFormat="1" ht="91.5" customHeight="1">
      <c r="A526" s="278"/>
      <c r="B526" s="242"/>
      <c r="C526" s="268"/>
      <c r="D526" s="277"/>
      <c r="E526" s="4">
        <v>0</v>
      </c>
      <c r="F526" s="4">
        <v>2583</v>
      </c>
      <c r="G526" s="1" t="s">
        <v>2488</v>
      </c>
      <c r="H526" s="1" t="s">
        <v>2489</v>
      </c>
      <c r="I526" s="1" t="s">
        <v>2490</v>
      </c>
      <c r="J526" s="18" t="s">
        <v>2491</v>
      </c>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c r="AS526" s="37"/>
      <c r="AT526" s="37"/>
      <c r="AU526" s="37"/>
      <c r="AV526" s="37"/>
      <c r="AW526" s="37"/>
      <c r="AX526" s="37"/>
      <c r="AY526" s="37"/>
      <c r="AZ526" s="37"/>
      <c r="BA526" s="37"/>
      <c r="BB526" s="37"/>
      <c r="BC526" s="37"/>
      <c r="BD526" s="37"/>
      <c r="BE526" s="37"/>
      <c r="BF526" s="37"/>
      <c r="BG526" s="37"/>
      <c r="BH526" s="37"/>
      <c r="BI526" s="37"/>
      <c r="BJ526" s="37"/>
      <c r="BK526" s="37"/>
      <c r="BL526" s="37"/>
      <c r="BM526" s="37"/>
      <c r="BN526" s="37"/>
      <c r="BO526" s="37"/>
      <c r="BP526" s="37"/>
      <c r="BQ526" s="37"/>
      <c r="BR526" s="37"/>
      <c r="BS526" s="37"/>
    </row>
    <row r="527" spans="1:71" s="22" customFormat="1" ht="80.25" customHeight="1">
      <c r="A527" s="278"/>
      <c r="B527" s="242"/>
      <c r="C527" s="268"/>
      <c r="D527" s="277"/>
      <c r="E527" s="4">
        <v>0</v>
      </c>
      <c r="F527" s="4">
        <v>6865</v>
      </c>
      <c r="G527" s="1" t="s">
        <v>2492</v>
      </c>
      <c r="H527" s="1" t="s">
        <v>2460</v>
      </c>
      <c r="I527" s="1" t="s">
        <v>2493</v>
      </c>
      <c r="J527" s="18" t="s">
        <v>2494</v>
      </c>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c r="AQ527" s="37"/>
      <c r="AR527" s="37"/>
      <c r="AS527" s="37"/>
      <c r="AT527" s="37"/>
      <c r="AU527" s="37"/>
      <c r="AV527" s="37"/>
      <c r="AW527" s="37"/>
      <c r="AX527" s="37"/>
      <c r="AY527" s="37"/>
      <c r="AZ527" s="37"/>
      <c r="BA527" s="37"/>
      <c r="BB527" s="37"/>
      <c r="BC527" s="37"/>
      <c r="BD527" s="37"/>
      <c r="BE527" s="37"/>
      <c r="BF527" s="37"/>
      <c r="BG527" s="37"/>
      <c r="BH527" s="37"/>
      <c r="BI527" s="37"/>
      <c r="BJ527" s="37"/>
      <c r="BK527" s="37"/>
      <c r="BL527" s="37"/>
      <c r="BM527" s="37"/>
      <c r="BN527" s="37"/>
      <c r="BO527" s="37"/>
      <c r="BP527" s="37"/>
      <c r="BQ527" s="37"/>
      <c r="BR527" s="37"/>
      <c r="BS527" s="37"/>
    </row>
    <row r="528" spans="1:71" s="22" customFormat="1" ht="186.75" customHeight="1">
      <c r="A528" s="278"/>
      <c r="B528" s="242"/>
      <c r="C528" s="268"/>
      <c r="D528" s="277"/>
      <c r="E528" s="8">
        <v>0</v>
      </c>
      <c r="F528" s="8">
        <v>2953</v>
      </c>
      <c r="G528" s="1" t="s">
        <v>2495</v>
      </c>
      <c r="H528" s="2" t="s">
        <v>2496</v>
      </c>
      <c r="I528" s="2" t="s">
        <v>2497</v>
      </c>
      <c r="J528" s="17" t="s">
        <v>2498</v>
      </c>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c r="AQ528" s="37"/>
      <c r="AR528" s="37"/>
      <c r="AS528" s="37"/>
      <c r="AT528" s="37"/>
      <c r="AU528" s="37"/>
      <c r="AV528" s="37"/>
      <c r="AW528" s="37"/>
      <c r="AX528" s="37"/>
      <c r="AY528" s="37"/>
      <c r="AZ528" s="37"/>
      <c r="BA528" s="37"/>
      <c r="BB528" s="37"/>
      <c r="BC528" s="37"/>
      <c r="BD528" s="37"/>
      <c r="BE528" s="37"/>
      <c r="BF528" s="37"/>
      <c r="BG528" s="37"/>
      <c r="BH528" s="37"/>
      <c r="BI528" s="37"/>
      <c r="BJ528" s="37"/>
      <c r="BK528" s="37"/>
      <c r="BL528" s="37"/>
      <c r="BM528" s="37"/>
      <c r="BN528" s="37"/>
      <c r="BO528" s="37"/>
      <c r="BP528" s="37"/>
      <c r="BQ528" s="37"/>
      <c r="BR528" s="37"/>
      <c r="BS528" s="37"/>
    </row>
    <row r="529" spans="1:71" s="22" customFormat="1" ht="141" customHeight="1">
      <c r="A529" s="278" t="s">
        <v>1960</v>
      </c>
      <c r="B529" s="242" t="s">
        <v>2437</v>
      </c>
      <c r="C529" s="268" t="s">
        <v>2438</v>
      </c>
      <c r="D529" s="277" t="s">
        <v>1948</v>
      </c>
      <c r="E529" s="8">
        <v>0</v>
      </c>
      <c r="F529" s="8">
        <v>2331</v>
      </c>
      <c r="G529" s="1" t="s">
        <v>2499</v>
      </c>
      <c r="H529" s="2" t="s">
        <v>2500</v>
      </c>
      <c r="I529" s="2" t="s">
        <v>2501</v>
      </c>
      <c r="J529" s="17" t="s">
        <v>2502</v>
      </c>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c r="AQ529" s="37"/>
      <c r="AR529" s="37"/>
      <c r="AS529" s="37"/>
      <c r="AT529" s="37"/>
      <c r="AU529" s="37"/>
      <c r="AV529" s="37"/>
      <c r="AW529" s="37"/>
      <c r="AX529" s="37"/>
      <c r="AY529" s="37"/>
      <c r="AZ529" s="37"/>
      <c r="BA529" s="37"/>
      <c r="BB529" s="37"/>
      <c r="BC529" s="37"/>
      <c r="BD529" s="37"/>
      <c r="BE529" s="37"/>
      <c r="BF529" s="37"/>
      <c r="BG529" s="37"/>
      <c r="BH529" s="37"/>
      <c r="BI529" s="37"/>
      <c r="BJ529" s="37"/>
      <c r="BK529" s="37"/>
      <c r="BL529" s="37"/>
      <c r="BM529" s="37"/>
      <c r="BN529" s="37"/>
      <c r="BO529" s="37"/>
      <c r="BP529" s="37"/>
      <c r="BQ529" s="37"/>
      <c r="BR529" s="37"/>
      <c r="BS529" s="37"/>
    </row>
    <row r="530" spans="1:71" s="22" customFormat="1" ht="141" customHeight="1">
      <c r="A530" s="278"/>
      <c r="B530" s="242"/>
      <c r="C530" s="268"/>
      <c r="D530" s="277"/>
      <c r="E530" s="8">
        <v>0</v>
      </c>
      <c r="F530" s="8">
        <v>3228</v>
      </c>
      <c r="G530" s="1" t="s">
        <v>2503</v>
      </c>
      <c r="H530" s="2" t="s">
        <v>2504</v>
      </c>
      <c r="I530" s="2" t="s">
        <v>2505</v>
      </c>
      <c r="J530" s="17" t="s">
        <v>2506</v>
      </c>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c r="AQ530" s="37"/>
      <c r="AR530" s="37"/>
      <c r="AS530" s="37"/>
      <c r="AT530" s="37"/>
      <c r="AU530" s="37"/>
      <c r="AV530" s="37"/>
      <c r="AW530" s="37"/>
      <c r="AX530" s="37"/>
      <c r="AY530" s="37"/>
      <c r="AZ530" s="37"/>
      <c r="BA530" s="37"/>
      <c r="BB530" s="37"/>
      <c r="BC530" s="37"/>
      <c r="BD530" s="37"/>
      <c r="BE530" s="37"/>
      <c r="BF530" s="37"/>
      <c r="BG530" s="37"/>
      <c r="BH530" s="37"/>
      <c r="BI530" s="37"/>
      <c r="BJ530" s="37"/>
      <c r="BK530" s="37"/>
      <c r="BL530" s="37"/>
      <c r="BM530" s="37"/>
      <c r="BN530" s="37"/>
      <c r="BO530" s="37"/>
      <c r="BP530" s="37"/>
      <c r="BQ530" s="37"/>
      <c r="BR530" s="37"/>
      <c r="BS530" s="37"/>
    </row>
    <row r="531" spans="1:71" s="22" customFormat="1" ht="88.5" customHeight="1">
      <c r="A531" s="278"/>
      <c r="B531" s="242"/>
      <c r="C531" s="268"/>
      <c r="D531" s="277"/>
      <c r="E531" s="8">
        <v>0</v>
      </c>
      <c r="F531" s="8">
        <v>4698</v>
      </c>
      <c r="G531" s="1" t="s">
        <v>2507</v>
      </c>
      <c r="H531" s="2" t="s">
        <v>2464</v>
      </c>
      <c r="I531" s="2" t="s">
        <v>2508</v>
      </c>
      <c r="J531" s="17" t="s">
        <v>2509</v>
      </c>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c r="AQ531" s="37"/>
      <c r="AR531" s="37"/>
      <c r="AS531" s="37"/>
      <c r="AT531" s="37"/>
      <c r="AU531" s="37"/>
      <c r="AV531" s="37"/>
      <c r="AW531" s="37"/>
      <c r="AX531" s="37"/>
      <c r="AY531" s="37"/>
      <c r="AZ531" s="37"/>
      <c r="BA531" s="37"/>
      <c r="BB531" s="37"/>
      <c r="BC531" s="37"/>
      <c r="BD531" s="37"/>
      <c r="BE531" s="37"/>
      <c r="BF531" s="37"/>
      <c r="BG531" s="37"/>
      <c r="BH531" s="37"/>
      <c r="BI531" s="37"/>
      <c r="BJ531" s="37"/>
      <c r="BK531" s="37"/>
      <c r="BL531" s="37"/>
      <c r="BM531" s="37"/>
      <c r="BN531" s="37"/>
      <c r="BO531" s="37"/>
      <c r="BP531" s="37"/>
      <c r="BQ531" s="37"/>
      <c r="BR531" s="37"/>
      <c r="BS531" s="37"/>
    </row>
    <row r="532" spans="1:71" s="22" customFormat="1" ht="89.25" customHeight="1">
      <c r="A532" s="278"/>
      <c r="B532" s="242"/>
      <c r="C532" s="268"/>
      <c r="D532" s="277"/>
      <c r="E532" s="8">
        <v>36169</v>
      </c>
      <c r="F532" s="8">
        <v>0</v>
      </c>
      <c r="G532" s="1" t="s">
        <v>2510</v>
      </c>
      <c r="H532" s="2" t="s">
        <v>2511</v>
      </c>
      <c r="I532" s="2" t="s">
        <v>2512</v>
      </c>
      <c r="J532" s="17" t="s">
        <v>2513</v>
      </c>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c r="AQ532" s="37"/>
      <c r="AR532" s="37"/>
      <c r="AS532" s="37"/>
      <c r="AT532" s="37"/>
      <c r="AU532" s="37"/>
      <c r="AV532" s="37"/>
      <c r="AW532" s="37"/>
      <c r="AX532" s="37"/>
      <c r="AY532" s="37"/>
      <c r="AZ532" s="37"/>
      <c r="BA532" s="37"/>
      <c r="BB532" s="37"/>
      <c r="BC532" s="37"/>
      <c r="BD532" s="37"/>
      <c r="BE532" s="37"/>
      <c r="BF532" s="37"/>
      <c r="BG532" s="37"/>
      <c r="BH532" s="37"/>
      <c r="BI532" s="37"/>
      <c r="BJ532" s="37"/>
      <c r="BK532" s="37"/>
      <c r="BL532" s="37"/>
      <c r="BM532" s="37"/>
      <c r="BN532" s="37"/>
      <c r="BO532" s="37"/>
      <c r="BP532" s="37"/>
      <c r="BQ532" s="37"/>
      <c r="BR532" s="37"/>
      <c r="BS532" s="37"/>
    </row>
    <row r="533" spans="1:71" s="22" customFormat="1" ht="132.75" customHeight="1">
      <c r="A533" s="278"/>
      <c r="B533" s="242"/>
      <c r="C533" s="268"/>
      <c r="D533" s="277"/>
      <c r="E533" s="8">
        <v>45383</v>
      </c>
      <c r="F533" s="8">
        <v>0</v>
      </c>
      <c r="G533" s="1" t="s">
        <v>2514</v>
      </c>
      <c r="H533" s="2" t="s">
        <v>2515</v>
      </c>
      <c r="I533" s="2" t="s">
        <v>2516</v>
      </c>
      <c r="J533" s="17" t="s">
        <v>2517</v>
      </c>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c r="AQ533" s="37"/>
      <c r="AR533" s="37"/>
      <c r="AS533" s="37"/>
      <c r="AT533" s="37"/>
      <c r="AU533" s="37"/>
      <c r="AV533" s="37"/>
      <c r="AW533" s="37"/>
      <c r="AX533" s="37"/>
      <c r="AY533" s="37"/>
      <c r="AZ533" s="37"/>
      <c r="BA533" s="37"/>
      <c r="BB533" s="37"/>
      <c r="BC533" s="37"/>
      <c r="BD533" s="37"/>
      <c r="BE533" s="37"/>
      <c r="BF533" s="37"/>
      <c r="BG533" s="37"/>
      <c r="BH533" s="37"/>
      <c r="BI533" s="37"/>
      <c r="BJ533" s="37"/>
      <c r="BK533" s="37"/>
      <c r="BL533" s="37"/>
      <c r="BM533" s="37"/>
      <c r="BN533" s="37"/>
      <c r="BO533" s="37"/>
      <c r="BP533" s="37"/>
      <c r="BQ533" s="37"/>
      <c r="BR533" s="37"/>
      <c r="BS533" s="37"/>
    </row>
    <row r="534" spans="1:72" s="36" customFormat="1" ht="109.5" customHeight="1">
      <c r="A534" s="278"/>
      <c r="B534" s="242"/>
      <c r="C534" s="268"/>
      <c r="D534" s="277"/>
      <c r="E534" s="8">
        <v>0</v>
      </c>
      <c r="F534" s="8">
        <v>7830</v>
      </c>
      <c r="G534" s="1" t="s">
        <v>2518</v>
      </c>
      <c r="H534" s="1" t="s">
        <v>2519</v>
      </c>
      <c r="I534" s="1" t="s">
        <v>2520</v>
      </c>
      <c r="J534" s="18" t="s">
        <v>2521</v>
      </c>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c r="AQ534" s="37"/>
      <c r="AR534" s="37"/>
      <c r="AS534" s="37"/>
      <c r="AT534" s="37"/>
      <c r="AU534" s="37"/>
      <c r="AV534" s="37"/>
      <c r="AW534" s="37"/>
      <c r="AX534" s="37"/>
      <c r="AY534" s="37"/>
      <c r="AZ534" s="37"/>
      <c r="BA534" s="37"/>
      <c r="BB534" s="37"/>
      <c r="BC534" s="37"/>
      <c r="BD534" s="37"/>
      <c r="BE534" s="37"/>
      <c r="BF534" s="37"/>
      <c r="BG534" s="37"/>
      <c r="BH534" s="37"/>
      <c r="BI534" s="37"/>
      <c r="BJ534" s="37"/>
      <c r="BK534" s="37"/>
      <c r="BL534" s="37"/>
      <c r="BM534" s="37"/>
      <c r="BN534" s="37"/>
      <c r="BO534" s="37"/>
      <c r="BP534" s="37"/>
      <c r="BQ534" s="37"/>
      <c r="BR534" s="37"/>
      <c r="BS534" s="37"/>
      <c r="BT534" s="75"/>
    </row>
    <row r="535" spans="1:72" s="23" customFormat="1" ht="84" customHeight="1">
      <c r="A535" s="278" t="s">
        <v>1960</v>
      </c>
      <c r="B535" s="279" t="s">
        <v>2437</v>
      </c>
      <c r="C535" s="268" t="s">
        <v>2438</v>
      </c>
      <c r="D535" s="277" t="s">
        <v>1948</v>
      </c>
      <c r="E535" s="8">
        <v>0</v>
      </c>
      <c r="F535" s="8">
        <v>5864</v>
      </c>
      <c r="G535" s="1" t="s">
        <v>2522</v>
      </c>
      <c r="H535" s="1" t="s">
        <v>2460</v>
      </c>
      <c r="I535" s="1" t="s">
        <v>2523</v>
      </c>
      <c r="J535" s="18" t="s">
        <v>2524</v>
      </c>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74"/>
    </row>
    <row r="536" spans="1:72" s="23" customFormat="1" ht="93" customHeight="1">
      <c r="A536" s="278"/>
      <c r="B536" s="279"/>
      <c r="C536" s="268"/>
      <c r="D536" s="277"/>
      <c r="E536" s="8">
        <v>600</v>
      </c>
      <c r="F536" s="8">
        <v>0</v>
      </c>
      <c r="G536" s="1" t="s">
        <v>2522</v>
      </c>
      <c r="H536" s="1" t="s">
        <v>2460</v>
      </c>
      <c r="I536" s="1" t="s">
        <v>2523</v>
      </c>
      <c r="J536" s="18" t="s">
        <v>2524</v>
      </c>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74"/>
    </row>
    <row r="537" spans="1:72" s="23" customFormat="1" ht="115.5" customHeight="1">
      <c r="A537" s="278"/>
      <c r="B537" s="279"/>
      <c r="C537" s="268"/>
      <c r="D537" s="277"/>
      <c r="E537" s="8">
        <v>0</v>
      </c>
      <c r="F537" s="8">
        <v>980</v>
      </c>
      <c r="G537" s="1" t="s">
        <v>2525</v>
      </c>
      <c r="H537" s="1" t="s">
        <v>2460</v>
      </c>
      <c r="I537" s="1" t="s">
        <v>2526</v>
      </c>
      <c r="J537" s="18" t="s">
        <v>2527</v>
      </c>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74"/>
    </row>
    <row r="538" spans="1:10" s="25" customFormat="1" ht="118.5" customHeight="1">
      <c r="A538" s="278"/>
      <c r="B538" s="279"/>
      <c r="C538" s="268"/>
      <c r="D538" s="277"/>
      <c r="E538" s="8">
        <v>23185</v>
      </c>
      <c r="F538" s="8">
        <v>3008</v>
      </c>
      <c r="G538" s="1" t="s">
        <v>2528</v>
      </c>
      <c r="H538" s="1" t="s">
        <v>2529</v>
      </c>
      <c r="I538" s="1" t="s">
        <v>2530</v>
      </c>
      <c r="J538" s="18" t="s">
        <v>2531</v>
      </c>
    </row>
    <row r="539" spans="1:10" s="37" customFormat="1" ht="49.5" customHeight="1">
      <c r="A539" s="278"/>
      <c r="B539" s="279"/>
      <c r="C539" s="268"/>
      <c r="D539" s="226" t="s">
        <v>1669</v>
      </c>
      <c r="E539" s="177">
        <f>SUM(E515:E538)</f>
        <v>105337</v>
      </c>
      <c r="F539" s="177">
        <f>SUM(F515:F538)</f>
        <v>90000</v>
      </c>
      <c r="G539" s="8"/>
      <c r="H539" s="2"/>
      <c r="I539" s="5"/>
      <c r="J539" s="17"/>
    </row>
    <row r="540" spans="1:10" ht="99" customHeight="1">
      <c r="A540" s="278" t="s">
        <v>1960</v>
      </c>
      <c r="B540" s="280" t="s">
        <v>2437</v>
      </c>
      <c r="C540" s="268" t="s">
        <v>2438</v>
      </c>
      <c r="D540" s="277" t="s">
        <v>1949</v>
      </c>
      <c r="E540" s="8">
        <v>0</v>
      </c>
      <c r="F540" s="8">
        <v>665</v>
      </c>
      <c r="G540" s="1" t="s">
        <v>2532</v>
      </c>
      <c r="H540" s="1" t="s">
        <v>2533</v>
      </c>
      <c r="I540" s="1" t="s">
        <v>2534</v>
      </c>
      <c r="J540" s="18" t="s">
        <v>2535</v>
      </c>
    </row>
    <row r="541" spans="1:10" ht="159" customHeight="1">
      <c r="A541" s="278"/>
      <c r="B541" s="280"/>
      <c r="C541" s="268"/>
      <c r="D541" s="277"/>
      <c r="E541" s="8">
        <v>0</v>
      </c>
      <c r="F541" s="8">
        <v>1456</v>
      </c>
      <c r="G541" s="1" t="s">
        <v>2536</v>
      </c>
      <c r="H541" s="1" t="s">
        <v>2537</v>
      </c>
      <c r="I541" s="1" t="s">
        <v>2538</v>
      </c>
      <c r="J541" s="18" t="s">
        <v>2539</v>
      </c>
    </row>
    <row r="542" spans="1:10" ht="121.5" customHeight="1">
      <c r="A542" s="278" t="s">
        <v>1960</v>
      </c>
      <c r="B542" s="242" t="s">
        <v>2437</v>
      </c>
      <c r="C542" s="268" t="s">
        <v>2438</v>
      </c>
      <c r="D542" s="277" t="s">
        <v>1950</v>
      </c>
      <c r="E542" s="8">
        <v>0</v>
      </c>
      <c r="F542" s="8">
        <v>10269</v>
      </c>
      <c r="G542" s="1" t="s">
        <v>2540</v>
      </c>
      <c r="H542" s="1" t="s">
        <v>2541</v>
      </c>
      <c r="I542" s="1" t="s">
        <v>2542</v>
      </c>
      <c r="J542" s="18" t="s">
        <v>2543</v>
      </c>
    </row>
    <row r="543" spans="1:10" ht="135" customHeight="1">
      <c r="A543" s="278"/>
      <c r="B543" s="242"/>
      <c r="C543" s="268"/>
      <c r="D543" s="277"/>
      <c r="E543" s="8">
        <v>0</v>
      </c>
      <c r="F543" s="8">
        <v>1355</v>
      </c>
      <c r="G543" s="1" t="s">
        <v>2544</v>
      </c>
      <c r="H543" s="1" t="s">
        <v>2545</v>
      </c>
      <c r="I543" s="1" t="s">
        <v>2546</v>
      </c>
      <c r="J543" s="18" t="s">
        <v>2547</v>
      </c>
    </row>
    <row r="544" spans="1:10" ht="99" customHeight="1">
      <c r="A544" s="278"/>
      <c r="B544" s="242"/>
      <c r="C544" s="268"/>
      <c r="D544" s="277"/>
      <c r="E544" s="8">
        <v>0</v>
      </c>
      <c r="F544" s="8">
        <v>7530</v>
      </c>
      <c r="G544" s="1" t="s">
        <v>2548</v>
      </c>
      <c r="H544" s="1" t="s">
        <v>2460</v>
      </c>
      <c r="I544" s="1" t="s">
        <v>2549</v>
      </c>
      <c r="J544" s="18" t="s">
        <v>2550</v>
      </c>
    </row>
    <row r="545" spans="1:10" ht="99" customHeight="1">
      <c r="A545" s="278"/>
      <c r="B545" s="242"/>
      <c r="C545" s="268"/>
      <c r="D545" s="277"/>
      <c r="E545" s="8">
        <v>0</v>
      </c>
      <c r="F545" s="8">
        <v>1530</v>
      </c>
      <c r="G545" s="1" t="s">
        <v>2551</v>
      </c>
      <c r="H545" s="1" t="s">
        <v>2460</v>
      </c>
      <c r="I545" s="1" t="s">
        <v>2552</v>
      </c>
      <c r="J545" s="18" t="s">
        <v>2553</v>
      </c>
    </row>
    <row r="546" spans="1:10" ht="72" customHeight="1">
      <c r="A546" s="278"/>
      <c r="B546" s="242"/>
      <c r="C546" s="268"/>
      <c r="D546" s="277"/>
      <c r="E546" s="8">
        <v>0</v>
      </c>
      <c r="F546" s="8">
        <v>3189</v>
      </c>
      <c r="G546" s="1" t="s">
        <v>2554</v>
      </c>
      <c r="H546" s="1" t="s">
        <v>2464</v>
      </c>
      <c r="I546" s="1" t="s">
        <v>2555</v>
      </c>
      <c r="J546" s="18" t="s">
        <v>2556</v>
      </c>
    </row>
    <row r="547" spans="1:72" s="23" customFormat="1" ht="80.25" customHeight="1">
      <c r="A547" s="278"/>
      <c r="B547" s="242"/>
      <c r="C547" s="268"/>
      <c r="D547" s="277"/>
      <c r="E547" s="8">
        <v>8480</v>
      </c>
      <c r="F547" s="8">
        <v>4006</v>
      </c>
      <c r="G547" s="1" t="s">
        <v>2557</v>
      </c>
      <c r="H547" s="1" t="s">
        <v>2460</v>
      </c>
      <c r="I547" s="1" t="s">
        <v>2558</v>
      </c>
      <c r="J547" s="18" t="s">
        <v>2559</v>
      </c>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74"/>
    </row>
    <row r="548" spans="1:72" s="23" customFormat="1" ht="92.25" customHeight="1">
      <c r="A548" s="278"/>
      <c r="B548" s="242"/>
      <c r="C548" s="268"/>
      <c r="D548" s="277"/>
      <c r="E548" s="8">
        <v>1115</v>
      </c>
      <c r="F548" s="8">
        <v>0</v>
      </c>
      <c r="G548" s="1" t="s">
        <v>2560</v>
      </c>
      <c r="H548" s="1" t="s">
        <v>2561</v>
      </c>
      <c r="I548" s="1" t="s">
        <v>2562</v>
      </c>
      <c r="J548" s="18" t="s">
        <v>2563</v>
      </c>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74"/>
    </row>
    <row r="549" spans="1:72" s="23" customFormat="1" ht="151.5" customHeight="1">
      <c r="A549" s="278" t="s">
        <v>1960</v>
      </c>
      <c r="B549" s="279" t="s">
        <v>2437</v>
      </c>
      <c r="C549" s="268" t="s">
        <v>2438</v>
      </c>
      <c r="D549" s="277" t="s">
        <v>1950</v>
      </c>
      <c r="E549" s="8">
        <v>13247</v>
      </c>
      <c r="F549" s="8">
        <v>0</v>
      </c>
      <c r="G549" s="1" t="s">
        <v>2564</v>
      </c>
      <c r="H549" s="1" t="s">
        <v>2565</v>
      </c>
      <c r="I549" s="1" t="s">
        <v>2566</v>
      </c>
      <c r="J549" s="18" t="s">
        <v>2567</v>
      </c>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74"/>
    </row>
    <row r="550" spans="1:72" s="23" customFormat="1" ht="102.75" customHeight="1">
      <c r="A550" s="278"/>
      <c r="B550" s="279"/>
      <c r="C550" s="268"/>
      <c r="D550" s="277"/>
      <c r="E550" s="8">
        <v>4530</v>
      </c>
      <c r="F550" s="8">
        <v>0</v>
      </c>
      <c r="G550" s="1" t="s">
        <v>2568</v>
      </c>
      <c r="H550" s="1" t="s">
        <v>2460</v>
      </c>
      <c r="I550" s="1" t="s">
        <v>2569</v>
      </c>
      <c r="J550" s="18" t="s">
        <v>2570</v>
      </c>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74"/>
    </row>
    <row r="551" spans="1:10" ht="159" customHeight="1">
      <c r="A551" s="278"/>
      <c r="B551" s="279"/>
      <c r="C551" s="268"/>
      <c r="D551" s="277"/>
      <c r="E551" s="8">
        <v>8382</v>
      </c>
      <c r="F551" s="1">
        <v>0</v>
      </c>
      <c r="G551" s="1" t="s">
        <v>2571</v>
      </c>
      <c r="H551" s="1" t="s">
        <v>2572</v>
      </c>
      <c r="I551" s="1" t="s">
        <v>2573</v>
      </c>
      <c r="J551" s="18" t="s">
        <v>2574</v>
      </c>
    </row>
    <row r="552" spans="1:10" s="25" customFormat="1" ht="66.75" customHeight="1">
      <c r="A552" s="278"/>
      <c r="B552" s="279"/>
      <c r="C552" s="268"/>
      <c r="D552" s="178" t="s">
        <v>1669</v>
      </c>
      <c r="E552" s="177">
        <f>SUM(E540:E551)</f>
        <v>35754</v>
      </c>
      <c r="F552" s="177">
        <f>SUM(F540:F551)</f>
        <v>30000</v>
      </c>
      <c r="G552" s="39" t="s">
        <v>2575</v>
      </c>
      <c r="H552" s="2"/>
      <c r="I552" s="2"/>
      <c r="J552" s="17"/>
    </row>
    <row r="553" spans="1:10" ht="79.5" customHeight="1">
      <c r="A553" s="257" t="s">
        <v>2576</v>
      </c>
      <c r="B553" s="257"/>
      <c r="C553" s="257"/>
      <c r="D553" s="257"/>
      <c r="E553" s="213">
        <v>513466</v>
      </c>
      <c r="F553" s="213">
        <v>471000</v>
      </c>
      <c r="G553" s="2"/>
      <c r="H553" s="2"/>
      <c r="I553" s="2"/>
      <c r="J553" s="17"/>
    </row>
    <row r="554" spans="1:10" ht="79.5" customHeight="1">
      <c r="A554" s="257" t="s">
        <v>2577</v>
      </c>
      <c r="B554" s="257"/>
      <c r="C554" s="257"/>
      <c r="D554" s="257"/>
      <c r="E554" s="213">
        <f>SUM(E553)</f>
        <v>513466</v>
      </c>
      <c r="F554" s="213">
        <f>SUM(F553)</f>
        <v>471000</v>
      </c>
      <c r="G554" s="2"/>
      <c r="H554" s="2"/>
      <c r="I554" s="2"/>
      <c r="J554" s="17"/>
    </row>
    <row r="555" spans="1:10" s="25" customFormat="1" ht="174" customHeight="1">
      <c r="A555" s="270" t="s">
        <v>2578</v>
      </c>
      <c r="B555" s="271" t="s">
        <v>2579</v>
      </c>
      <c r="C555" s="271" t="s">
        <v>2580</v>
      </c>
      <c r="D555" s="277" t="s">
        <v>1954</v>
      </c>
      <c r="E555" s="4">
        <v>0</v>
      </c>
      <c r="F555" s="4">
        <v>378</v>
      </c>
      <c r="G555" s="2" t="s">
        <v>2581</v>
      </c>
      <c r="H555" s="1" t="s">
        <v>2582</v>
      </c>
      <c r="I555" s="1" t="s">
        <v>2583</v>
      </c>
      <c r="J555" s="18" t="s">
        <v>2584</v>
      </c>
    </row>
    <row r="556" spans="1:10" s="25" customFormat="1" ht="93.75" customHeight="1">
      <c r="A556" s="270"/>
      <c r="B556" s="271"/>
      <c r="C556" s="271"/>
      <c r="D556" s="277"/>
      <c r="E556" s="4">
        <v>0</v>
      </c>
      <c r="F556" s="4">
        <v>1065</v>
      </c>
      <c r="G556" s="2" t="s">
        <v>2585</v>
      </c>
      <c r="H556" s="1" t="s">
        <v>2586</v>
      </c>
      <c r="I556" s="1" t="s">
        <v>2587</v>
      </c>
      <c r="J556" s="18" t="s">
        <v>2588</v>
      </c>
    </row>
    <row r="557" spans="1:10" s="25" customFormat="1" ht="144.75" customHeight="1">
      <c r="A557" s="270"/>
      <c r="B557" s="271"/>
      <c r="C557" s="271"/>
      <c r="D557" s="277"/>
      <c r="E557" s="4">
        <v>0</v>
      </c>
      <c r="F557" s="4">
        <v>1200</v>
      </c>
      <c r="G557" s="2" t="s">
        <v>2589</v>
      </c>
      <c r="H557" s="1" t="s">
        <v>2590</v>
      </c>
      <c r="I557" s="1" t="s">
        <v>2591</v>
      </c>
      <c r="J557" s="18" t="s">
        <v>2592</v>
      </c>
    </row>
    <row r="558" spans="1:10" s="25" customFormat="1" ht="219" customHeight="1">
      <c r="A558" s="270"/>
      <c r="B558" s="271"/>
      <c r="C558" s="271"/>
      <c r="D558" s="277"/>
      <c r="E558" s="4">
        <v>0</v>
      </c>
      <c r="F558" s="4">
        <v>385</v>
      </c>
      <c r="G558" s="2" t="s">
        <v>2593</v>
      </c>
      <c r="H558" s="1" t="s">
        <v>2594</v>
      </c>
      <c r="I558" s="1" t="s">
        <v>2595</v>
      </c>
      <c r="J558" s="169" t="s">
        <v>1283</v>
      </c>
    </row>
    <row r="559" spans="1:10" s="25" customFormat="1" ht="177.75" customHeight="1">
      <c r="A559" s="270" t="s">
        <v>2578</v>
      </c>
      <c r="B559" s="271" t="s">
        <v>2579</v>
      </c>
      <c r="C559" s="271" t="s">
        <v>2580</v>
      </c>
      <c r="D559" s="277" t="s">
        <v>1954</v>
      </c>
      <c r="E559" s="4">
        <v>0</v>
      </c>
      <c r="F559" s="4">
        <v>720</v>
      </c>
      <c r="G559" s="2" t="s">
        <v>2596</v>
      </c>
      <c r="H559" s="1" t="s">
        <v>2597</v>
      </c>
      <c r="I559" s="1" t="s">
        <v>2598</v>
      </c>
      <c r="J559" s="169" t="s">
        <v>2599</v>
      </c>
    </row>
    <row r="560" spans="1:10" s="25" customFormat="1" ht="207" customHeight="1">
      <c r="A560" s="270"/>
      <c r="B560" s="271"/>
      <c r="C560" s="271"/>
      <c r="D560" s="277"/>
      <c r="E560" s="4">
        <v>0</v>
      </c>
      <c r="F560" s="4">
        <v>600</v>
      </c>
      <c r="G560" s="2" t="s">
        <v>2600</v>
      </c>
      <c r="H560" s="1" t="s">
        <v>2601</v>
      </c>
      <c r="I560" s="1" t="s">
        <v>2602</v>
      </c>
      <c r="J560" s="169" t="s">
        <v>2603</v>
      </c>
    </row>
    <row r="561" spans="1:10" s="25" customFormat="1" ht="139.5" customHeight="1">
      <c r="A561" s="270"/>
      <c r="B561" s="271"/>
      <c r="C561" s="271"/>
      <c r="D561" s="277"/>
      <c r="E561" s="4">
        <v>0</v>
      </c>
      <c r="F561" s="4">
        <v>380</v>
      </c>
      <c r="G561" s="2" t="s">
        <v>2604</v>
      </c>
      <c r="H561" s="1" t="s">
        <v>2605</v>
      </c>
      <c r="I561" s="1" t="s">
        <v>2606</v>
      </c>
      <c r="J561" s="169" t="s">
        <v>2607</v>
      </c>
    </row>
    <row r="562" spans="1:10" ht="96.75" customHeight="1">
      <c r="A562" s="270"/>
      <c r="B562" s="271"/>
      <c r="C562" s="271"/>
      <c r="D562" s="277"/>
      <c r="E562" s="4">
        <v>0</v>
      </c>
      <c r="F562" s="4">
        <v>570</v>
      </c>
      <c r="G562" s="2" t="s">
        <v>2608</v>
      </c>
      <c r="H562" s="1" t="s">
        <v>2605</v>
      </c>
      <c r="I562" s="1" t="s">
        <v>2609</v>
      </c>
      <c r="J562" s="169" t="s">
        <v>2610</v>
      </c>
    </row>
    <row r="563" spans="1:10" ht="138.75" customHeight="1">
      <c r="A563" s="270" t="s">
        <v>2578</v>
      </c>
      <c r="B563" s="271" t="s">
        <v>2579</v>
      </c>
      <c r="C563" s="271" t="s">
        <v>2580</v>
      </c>
      <c r="D563" s="277" t="s">
        <v>1954</v>
      </c>
      <c r="E563" s="4">
        <v>0</v>
      </c>
      <c r="F563" s="4">
        <v>720</v>
      </c>
      <c r="G563" s="2" t="s">
        <v>2611</v>
      </c>
      <c r="H563" s="1" t="s">
        <v>2612</v>
      </c>
      <c r="I563" s="1" t="s">
        <v>2613</v>
      </c>
      <c r="J563" s="169" t="s">
        <v>2614</v>
      </c>
    </row>
    <row r="564" spans="1:10" ht="123" customHeight="1">
      <c r="A564" s="270"/>
      <c r="B564" s="271"/>
      <c r="C564" s="271"/>
      <c r="D564" s="277"/>
      <c r="E564" s="4">
        <v>0</v>
      </c>
      <c r="F564" s="4">
        <v>585</v>
      </c>
      <c r="G564" s="2" t="s">
        <v>2615</v>
      </c>
      <c r="H564" s="1" t="s">
        <v>2616</v>
      </c>
      <c r="I564" s="1" t="s">
        <v>2617</v>
      </c>
      <c r="J564" s="169" t="s">
        <v>2618</v>
      </c>
    </row>
    <row r="565" spans="1:255" ht="60.75" customHeight="1">
      <c r="A565" s="270"/>
      <c r="B565" s="271"/>
      <c r="C565" s="271"/>
      <c r="D565" s="277"/>
      <c r="E565" s="4">
        <v>0</v>
      </c>
      <c r="F565" s="4">
        <v>540</v>
      </c>
      <c r="G565" s="2" t="s">
        <v>2619</v>
      </c>
      <c r="H565" s="1" t="s">
        <v>2616</v>
      </c>
      <c r="I565" s="1" t="s">
        <v>2620</v>
      </c>
      <c r="J565" s="169" t="s">
        <v>2621</v>
      </c>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142"/>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row>
    <row r="566" spans="1:255" ht="60.75" customHeight="1">
      <c r="A566" s="270"/>
      <c r="B566" s="271"/>
      <c r="C566" s="271"/>
      <c r="D566" s="277"/>
      <c r="E566" s="4">
        <v>0</v>
      </c>
      <c r="F566" s="4">
        <v>540</v>
      </c>
      <c r="G566" s="2" t="s">
        <v>2622</v>
      </c>
      <c r="H566" s="1" t="s">
        <v>2623</v>
      </c>
      <c r="I566" s="1" t="s">
        <v>2624</v>
      </c>
      <c r="J566" s="169" t="s">
        <v>2625</v>
      </c>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142"/>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row>
    <row r="567" spans="1:255" ht="60.75" customHeight="1">
      <c r="A567" s="270"/>
      <c r="B567" s="271"/>
      <c r="C567" s="271"/>
      <c r="D567" s="277"/>
      <c r="E567" s="3">
        <v>600</v>
      </c>
      <c r="F567" s="8">
        <v>2100</v>
      </c>
      <c r="G567" s="1" t="s">
        <v>2626</v>
      </c>
      <c r="H567" s="1" t="s">
        <v>2627</v>
      </c>
      <c r="I567" s="1" t="s">
        <v>2628</v>
      </c>
      <c r="J567" s="18" t="s">
        <v>2629</v>
      </c>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142"/>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row>
    <row r="568" spans="1:255" ht="81.75" customHeight="1">
      <c r="A568" s="270"/>
      <c r="B568" s="271"/>
      <c r="C568" s="271"/>
      <c r="D568" s="277"/>
      <c r="E568" s="3">
        <v>1418</v>
      </c>
      <c r="F568" s="3">
        <v>0</v>
      </c>
      <c r="G568" s="1" t="s">
        <v>2630</v>
      </c>
      <c r="H568" s="1" t="s">
        <v>2631</v>
      </c>
      <c r="I568" s="1" t="s">
        <v>2632</v>
      </c>
      <c r="J568" s="18" t="s">
        <v>2633</v>
      </c>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142"/>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row>
    <row r="569" spans="1:255" ht="170.25" customHeight="1">
      <c r="A569" s="270"/>
      <c r="B569" s="271"/>
      <c r="C569" s="271"/>
      <c r="D569" s="277"/>
      <c r="E569" s="3">
        <v>1920</v>
      </c>
      <c r="F569" s="3">
        <v>0</v>
      </c>
      <c r="G569" s="1" t="s">
        <v>2634</v>
      </c>
      <c r="H569" s="1" t="s">
        <v>2635</v>
      </c>
      <c r="I569" s="1" t="s">
        <v>2636</v>
      </c>
      <c r="J569" s="18" t="s">
        <v>2637</v>
      </c>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142"/>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row>
    <row r="570" spans="1:255" ht="121.5" customHeight="1">
      <c r="A570" s="270" t="s">
        <v>2578</v>
      </c>
      <c r="B570" s="271" t="s">
        <v>2579</v>
      </c>
      <c r="C570" s="271" t="s">
        <v>2580</v>
      </c>
      <c r="D570" s="277" t="s">
        <v>1954</v>
      </c>
      <c r="E570" s="3">
        <v>2700</v>
      </c>
      <c r="F570" s="3">
        <v>64</v>
      </c>
      <c r="G570" s="1" t="s">
        <v>2638</v>
      </c>
      <c r="H570" s="1" t="s">
        <v>2631</v>
      </c>
      <c r="I570" s="1" t="s">
        <v>2639</v>
      </c>
      <c r="J570" s="18" t="s">
        <v>2640</v>
      </c>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142"/>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row>
    <row r="571" spans="1:255" ht="157.5" customHeight="1">
      <c r="A571" s="270"/>
      <c r="B571" s="271"/>
      <c r="C571" s="271"/>
      <c r="D571" s="277"/>
      <c r="E571" s="3">
        <v>660</v>
      </c>
      <c r="F571" s="3">
        <v>54</v>
      </c>
      <c r="G571" s="1" t="s">
        <v>2641</v>
      </c>
      <c r="H571" s="1" t="s">
        <v>2642</v>
      </c>
      <c r="I571" s="1" t="s">
        <v>2643</v>
      </c>
      <c r="J571" s="18" t="s">
        <v>2644</v>
      </c>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142"/>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row>
    <row r="572" spans="1:10" s="25" customFormat="1" ht="99" customHeight="1">
      <c r="A572" s="270"/>
      <c r="B572" s="271"/>
      <c r="C572" s="271"/>
      <c r="D572" s="277"/>
      <c r="E572" s="3">
        <v>720</v>
      </c>
      <c r="F572" s="3">
        <v>99</v>
      </c>
      <c r="G572" s="1" t="s">
        <v>1543</v>
      </c>
      <c r="H572" s="1" t="s">
        <v>1544</v>
      </c>
      <c r="I572" s="1" t="s">
        <v>1545</v>
      </c>
      <c r="J572" s="18" t="s">
        <v>1546</v>
      </c>
    </row>
    <row r="573" spans="1:10" s="25" customFormat="1" ht="49.5" customHeight="1">
      <c r="A573" s="270"/>
      <c r="B573" s="271"/>
      <c r="C573" s="271"/>
      <c r="D573" s="168" t="s">
        <v>1669</v>
      </c>
      <c r="E573" s="177">
        <f>SUM(E555:E572)</f>
        <v>8018</v>
      </c>
      <c r="F573" s="177">
        <f>SUM(F555:F572)</f>
        <v>10000</v>
      </c>
      <c r="G573" s="2"/>
      <c r="H573" s="2"/>
      <c r="I573" s="2"/>
      <c r="J573" s="60"/>
    </row>
    <row r="574" spans="1:72" s="7" customFormat="1" ht="124.5" customHeight="1">
      <c r="A574" s="270" t="s">
        <v>1951</v>
      </c>
      <c r="B574" s="271" t="s">
        <v>1952</v>
      </c>
      <c r="C574" s="271" t="s">
        <v>1953</v>
      </c>
      <c r="D574" s="277" t="s">
        <v>1955</v>
      </c>
      <c r="E574" s="4">
        <v>6387</v>
      </c>
      <c r="F574" s="4">
        <v>5000</v>
      </c>
      <c r="G574" s="2" t="s">
        <v>727</v>
      </c>
      <c r="H574" s="1" t="s">
        <v>312</v>
      </c>
      <c r="I574" s="1" t="s">
        <v>728</v>
      </c>
      <c r="J574" s="18" t="s">
        <v>1671</v>
      </c>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c r="AO574" s="63"/>
      <c r="AP574" s="63"/>
      <c r="AQ574" s="63"/>
      <c r="AR574" s="63"/>
      <c r="AS574" s="63"/>
      <c r="AT574" s="63"/>
      <c r="AU574" s="63"/>
      <c r="AV574" s="63"/>
      <c r="AW574" s="63"/>
      <c r="AX574" s="63"/>
      <c r="AY574" s="63"/>
      <c r="AZ574" s="63"/>
      <c r="BA574" s="63"/>
      <c r="BB574" s="63"/>
      <c r="BC574" s="63"/>
      <c r="BD574" s="63"/>
      <c r="BE574" s="63"/>
      <c r="BF574" s="63"/>
      <c r="BG574" s="63"/>
      <c r="BH574" s="63"/>
      <c r="BI574" s="63"/>
      <c r="BJ574" s="63"/>
      <c r="BK574" s="63"/>
      <c r="BL574" s="63"/>
      <c r="BM574" s="63"/>
      <c r="BN574" s="63"/>
      <c r="BO574" s="63"/>
      <c r="BP574" s="63"/>
      <c r="BQ574" s="63"/>
      <c r="BR574" s="63"/>
      <c r="BS574" s="63"/>
      <c r="BT574" s="70"/>
    </row>
    <row r="575" spans="1:72" s="39" customFormat="1" ht="100.5" customHeight="1">
      <c r="A575" s="270"/>
      <c r="B575" s="271"/>
      <c r="C575" s="271"/>
      <c r="D575" s="277"/>
      <c r="E575" s="4">
        <v>5000</v>
      </c>
      <c r="F575" s="4">
        <v>5000</v>
      </c>
      <c r="G575" s="1" t="s">
        <v>900</v>
      </c>
      <c r="H575" s="1" t="s">
        <v>901</v>
      </c>
      <c r="I575" s="1" t="s">
        <v>902</v>
      </c>
      <c r="J575" s="18" t="s">
        <v>903</v>
      </c>
      <c r="K575" s="179"/>
      <c r="L575" s="179"/>
      <c r="M575" s="179"/>
      <c r="N575" s="179"/>
      <c r="O575" s="179"/>
      <c r="P575" s="179"/>
      <c r="Q575" s="179"/>
      <c r="R575" s="179"/>
      <c r="S575" s="179"/>
      <c r="T575" s="179"/>
      <c r="U575" s="179"/>
      <c r="V575" s="179"/>
      <c r="W575" s="179"/>
      <c r="X575" s="179"/>
      <c r="Y575" s="179"/>
      <c r="Z575" s="179"/>
      <c r="AA575" s="179"/>
      <c r="AB575" s="179"/>
      <c r="AC575" s="179"/>
      <c r="AD575" s="179"/>
      <c r="AE575" s="179"/>
      <c r="AF575" s="179"/>
      <c r="AG575" s="179"/>
      <c r="AH575" s="179"/>
      <c r="AI575" s="179"/>
      <c r="AJ575" s="179"/>
      <c r="AK575" s="179"/>
      <c r="AL575" s="179"/>
      <c r="AM575" s="179"/>
      <c r="AN575" s="179"/>
      <c r="AO575" s="179"/>
      <c r="AP575" s="179"/>
      <c r="AQ575" s="179"/>
      <c r="AR575" s="179"/>
      <c r="AS575" s="179"/>
      <c r="AT575" s="179"/>
      <c r="AU575" s="179"/>
      <c r="AV575" s="179"/>
      <c r="AW575" s="179"/>
      <c r="AX575" s="179"/>
      <c r="AY575" s="179"/>
      <c r="AZ575" s="179"/>
      <c r="BA575" s="179"/>
      <c r="BB575" s="179"/>
      <c r="BC575" s="179"/>
      <c r="BD575" s="179"/>
      <c r="BE575" s="179"/>
      <c r="BF575" s="179"/>
      <c r="BG575" s="179"/>
      <c r="BH575" s="179"/>
      <c r="BI575" s="179"/>
      <c r="BJ575" s="179"/>
      <c r="BK575" s="179"/>
      <c r="BL575" s="179"/>
      <c r="BM575" s="179"/>
      <c r="BN575" s="179"/>
      <c r="BO575" s="179"/>
      <c r="BP575" s="179"/>
      <c r="BQ575" s="179"/>
      <c r="BR575" s="179"/>
      <c r="BS575" s="179"/>
      <c r="BT575" s="76"/>
    </row>
    <row r="576" spans="1:72" s="39" customFormat="1" ht="49.5" customHeight="1">
      <c r="A576" s="270"/>
      <c r="B576" s="271"/>
      <c r="C576" s="271"/>
      <c r="D576" s="168" t="s">
        <v>1669</v>
      </c>
      <c r="E576" s="177">
        <f>SUBTOTAL(9,E574:E575)</f>
        <v>11387</v>
      </c>
      <c r="F576" s="177">
        <f>SUBTOTAL(9,F574:F575)</f>
        <v>10000</v>
      </c>
      <c r="G576" s="2"/>
      <c r="H576" s="2"/>
      <c r="I576" s="2"/>
      <c r="J576" s="17"/>
      <c r="K576" s="179"/>
      <c r="L576" s="179"/>
      <c r="M576" s="179"/>
      <c r="N576" s="179"/>
      <c r="O576" s="179"/>
      <c r="P576" s="179"/>
      <c r="Q576" s="179"/>
      <c r="R576" s="179"/>
      <c r="S576" s="179"/>
      <c r="T576" s="179"/>
      <c r="U576" s="179"/>
      <c r="V576" s="179"/>
      <c r="W576" s="179"/>
      <c r="X576" s="179"/>
      <c r="Y576" s="179"/>
      <c r="Z576" s="179"/>
      <c r="AA576" s="179"/>
      <c r="AB576" s="179"/>
      <c r="AC576" s="179"/>
      <c r="AD576" s="179"/>
      <c r="AE576" s="179"/>
      <c r="AF576" s="179"/>
      <c r="AG576" s="179"/>
      <c r="AH576" s="179"/>
      <c r="AI576" s="179"/>
      <c r="AJ576" s="179"/>
      <c r="AK576" s="179"/>
      <c r="AL576" s="179"/>
      <c r="AM576" s="179"/>
      <c r="AN576" s="179"/>
      <c r="AO576" s="179"/>
      <c r="AP576" s="179"/>
      <c r="AQ576" s="179"/>
      <c r="AR576" s="179"/>
      <c r="AS576" s="179"/>
      <c r="AT576" s="179"/>
      <c r="AU576" s="179"/>
      <c r="AV576" s="179"/>
      <c r="AW576" s="179"/>
      <c r="AX576" s="179"/>
      <c r="AY576" s="179"/>
      <c r="AZ576" s="179"/>
      <c r="BA576" s="179"/>
      <c r="BB576" s="179"/>
      <c r="BC576" s="179"/>
      <c r="BD576" s="179"/>
      <c r="BE576" s="179"/>
      <c r="BF576" s="179"/>
      <c r="BG576" s="179"/>
      <c r="BH576" s="179"/>
      <c r="BI576" s="179"/>
      <c r="BJ576" s="179"/>
      <c r="BK576" s="179"/>
      <c r="BL576" s="179"/>
      <c r="BM576" s="179"/>
      <c r="BN576" s="179"/>
      <c r="BO576" s="179"/>
      <c r="BP576" s="179"/>
      <c r="BQ576" s="179"/>
      <c r="BR576" s="179"/>
      <c r="BS576" s="179"/>
      <c r="BT576" s="76"/>
    </row>
    <row r="577" spans="1:10" s="179" customFormat="1" ht="281.25" customHeight="1">
      <c r="A577" s="270" t="s">
        <v>1951</v>
      </c>
      <c r="B577" s="271" t="s">
        <v>1952</v>
      </c>
      <c r="C577" s="271" t="s">
        <v>1953</v>
      </c>
      <c r="D577" s="272" t="s">
        <v>1956</v>
      </c>
      <c r="E577" s="212">
        <v>14804</v>
      </c>
      <c r="F577" s="212">
        <v>23450</v>
      </c>
      <c r="G577" s="2" t="s">
        <v>1841</v>
      </c>
      <c r="H577" s="2" t="s">
        <v>1842</v>
      </c>
      <c r="I577" s="2" t="s">
        <v>1843</v>
      </c>
      <c r="J577" s="17" t="s">
        <v>1844</v>
      </c>
    </row>
    <row r="578" spans="1:10" s="179" customFormat="1" ht="363" customHeight="1">
      <c r="A578" s="270"/>
      <c r="B578" s="271"/>
      <c r="C578" s="271"/>
      <c r="D578" s="272"/>
      <c r="E578" s="212">
        <v>22452</v>
      </c>
      <c r="F578" s="212">
        <v>16550</v>
      </c>
      <c r="G578" s="2" t="s">
        <v>1845</v>
      </c>
      <c r="H578" s="2" t="s">
        <v>1846</v>
      </c>
      <c r="I578" s="2" t="s">
        <v>1847</v>
      </c>
      <c r="J578" s="17" t="s">
        <v>1848</v>
      </c>
    </row>
    <row r="579" spans="1:10" s="179" customFormat="1" ht="49.5" customHeight="1">
      <c r="A579" s="270"/>
      <c r="B579" s="271"/>
      <c r="C579" s="271"/>
      <c r="D579" s="168" t="s">
        <v>1669</v>
      </c>
      <c r="E579" s="177">
        <f>SUM(E577:E578)</f>
        <v>37256</v>
      </c>
      <c r="F579" s="177">
        <f>SUM(F577:F578)</f>
        <v>40000</v>
      </c>
      <c r="G579" s="2"/>
      <c r="H579" s="2"/>
      <c r="I579" s="2"/>
      <c r="J579" s="17"/>
    </row>
    <row r="580" spans="1:10" s="179" customFormat="1" ht="49.5" customHeight="1">
      <c r="A580" s="270" t="s">
        <v>1951</v>
      </c>
      <c r="B580" s="271" t="s">
        <v>1952</v>
      </c>
      <c r="C580" s="271" t="s">
        <v>1953</v>
      </c>
      <c r="D580" s="272" t="s">
        <v>1957</v>
      </c>
      <c r="E580" s="8">
        <v>4414</v>
      </c>
      <c r="F580" s="8">
        <v>19200</v>
      </c>
      <c r="G580" s="2" t="s">
        <v>1849</v>
      </c>
      <c r="H580" s="2" t="s">
        <v>1850</v>
      </c>
      <c r="I580" s="2" t="s">
        <v>1851</v>
      </c>
      <c r="J580" s="17" t="s">
        <v>1852</v>
      </c>
    </row>
    <row r="581" spans="1:10" s="179" customFormat="1" ht="290.25" customHeight="1">
      <c r="A581" s="270"/>
      <c r="B581" s="271"/>
      <c r="C581" s="271"/>
      <c r="D581" s="272"/>
      <c r="E581" s="212">
        <v>12710</v>
      </c>
      <c r="F581" s="212">
        <v>15335</v>
      </c>
      <c r="G581" s="2" t="s">
        <v>1853</v>
      </c>
      <c r="H581" s="2" t="s">
        <v>1854</v>
      </c>
      <c r="I581" s="2" t="s">
        <v>1855</v>
      </c>
      <c r="J581" s="17" t="s">
        <v>1856</v>
      </c>
    </row>
    <row r="582" spans="1:10" s="179" customFormat="1" ht="251.25" customHeight="1">
      <c r="A582" s="270"/>
      <c r="B582" s="271"/>
      <c r="C582" s="271"/>
      <c r="D582" s="272"/>
      <c r="E582" s="8">
        <v>0</v>
      </c>
      <c r="F582" s="212">
        <v>5465</v>
      </c>
      <c r="G582" s="2" t="s">
        <v>1857</v>
      </c>
      <c r="H582" s="2" t="s">
        <v>1858</v>
      </c>
      <c r="I582" s="2" t="s">
        <v>1859</v>
      </c>
      <c r="J582" s="17" t="s">
        <v>1860</v>
      </c>
    </row>
    <row r="583" spans="1:10" s="179" customFormat="1" ht="292.5" customHeight="1">
      <c r="A583" s="270" t="s">
        <v>1951</v>
      </c>
      <c r="B583" s="271" t="s">
        <v>1952</v>
      </c>
      <c r="C583" s="271" t="s">
        <v>1953</v>
      </c>
      <c r="D583" s="272" t="s">
        <v>1957</v>
      </c>
      <c r="E583" s="212">
        <v>9630</v>
      </c>
      <c r="F583" s="8">
        <v>0</v>
      </c>
      <c r="G583" s="2" t="s">
        <v>1861</v>
      </c>
      <c r="H583" s="2" t="s">
        <v>1862</v>
      </c>
      <c r="I583" s="2" t="s">
        <v>1863</v>
      </c>
      <c r="J583" s="17" t="s">
        <v>1864</v>
      </c>
    </row>
    <row r="584" spans="1:10" s="179" customFormat="1" ht="249" customHeight="1">
      <c r="A584" s="270"/>
      <c r="B584" s="271"/>
      <c r="C584" s="271"/>
      <c r="D584" s="272"/>
      <c r="E584" s="212">
        <v>6629</v>
      </c>
      <c r="F584" s="8">
        <v>0</v>
      </c>
      <c r="G584" s="2" t="s">
        <v>1865</v>
      </c>
      <c r="H584" s="2" t="s">
        <v>1866</v>
      </c>
      <c r="I584" s="2" t="s">
        <v>1867</v>
      </c>
      <c r="J584" s="17" t="s">
        <v>1868</v>
      </c>
    </row>
    <row r="585" spans="1:10" s="179" customFormat="1" ht="274.5" customHeight="1">
      <c r="A585" s="270" t="s">
        <v>1951</v>
      </c>
      <c r="B585" s="271" t="s">
        <v>1952</v>
      </c>
      <c r="C585" s="271" t="s">
        <v>1953</v>
      </c>
      <c r="D585" s="225" t="s">
        <v>1957</v>
      </c>
      <c r="E585" s="212">
        <v>6600</v>
      </c>
      <c r="F585" s="8">
        <v>0</v>
      </c>
      <c r="G585" s="2" t="s">
        <v>1869</v>
      </c>
      <c r="H585" s="2" t="s">
        <v>1870</v>
      </c>
      <c r="I585" s="2" t="s">
        <v>1871</v>
      </c>
      <c r="J585" s="17" t="s">
        <v>1872</v>
      </c>
    </row>
    <row r="586" spans="1:10" s="179" customFormat="1" ht="49.5" customHeight="1">
      <c r="A586" s="270"/>
      <c r="B586" s="271"/>
      <c r="C586" s="271"/>
      <c r="D586" s="168" t="s">
        <v>1669</v>
      </c>
      <c r="E586" s="177">
        <f>SUM(E580:E585)</f>
        <v>39983</v>
      </c>
      <c r="F586" s="177">
        <f>SUM(F580:F585)</f>
        <v>40000</v>
      </c>
      <c r="G586" s="2"/>
      <c r="H586" s="2"/>
      <c r="I586" s="2"/>
      <c r="J586" s="17"/>
    </row>
    <row r="587" spans="1:10" ht="249" customHeight="1">
      <c r="A587" s="258" t="s">
        <v>1951</v>
      </c>
      <c r="B587" s="260" t="s">
        <v>1952</v>
      </c>
      <c r="C587" s="260" t="s">
        <v>1953</v>
      </c>
      <c r="D587" s="1" t="s">
        <v>1958</v>
      </c>
      <c r="E587" s="4">
        <v>32443</v>
      </c>
      <c r="F587" s="4">
        <f>6160+2500+40+5000+4300+3000+3000+3000+3000+3000+3000</f>
        <v>36000</v>
      </c>
      <c r="G587" s="4" t="s">
        <v>1286</v>
      </c>
      <c r="H587" s="1" t="s">
        <v>1284</v>
      </c>
      <c r="I587" s="1" t="s">
        <v>1285</v>
      </c>
      <c r="J587" s="169" t="s">
        <v>476</v>
      </c>
    </row>
    <row r="588" spans="1:10" ht="49.5" customHeight="1">
      <c r="A588" s="259"/>
      <c r="B588" s="261"/>
      <c r="C588" s="261"/>
      <c r="D588" s="168" t="s">
        <v>1669</v>
      </c>
      <c r="E588" s="177">
        <f>SUBTOTAL(9,E587:E587)</f>
        <v>32443</v>
      </c>
      <c r="F588" s="177">
        <f>SUBTOTAL(9,F587:F587)</f>
        <v>36000</v>
      </c>
      <c r="G588" s="2"/>
      <c r="H588" s="2"/>
      <c r="I588" s="2"/>
      <c r="J588" s="17"/>
    </row>
    <row r="589" spans="1:10" ht="79.5" customHeight="1">
      <c r="A589" s="257" t="s">
        <v>1913</v>
      </c>
      <c r="B589" s="257"/>
      <c r="C589" s="257"/>
      <c r="D589" s="257"/>
      <c r="E589" s="213">
        <f>SUM(E588,E586,E579,E576,E573)</f>
        <v>129087</v>
      </c>
      <c r="F589" s="213">
        <f>SUM(F588,F586,F579,F576,F573)</f>
        <v>136000</v>
      </c>
      <c r="G589" s="2"/>
      <c r="H589" s="2"/>
      <c r="I589" s="2"/>
      <c r="J589" s="17"/>
    </row>
    <row r="590" spans="1:10" ht="79.5" customHeight="1">
      <c r="A590" s="257" t="s">
        <v>1959</v>
      </c>
      <c r="B590" s="257"/>
      <c r="C590" s="257"/>
      <c r="D590" s="257"/>
      <c r="E590" s="213">
        <f>SUM(E589)</f>
        <v>129087</v>
      </c>
      <c r="F590" s="213">
        <f>SUM(F589)</f>
        <v>136000</v>
      </c>
      <c r="G590" s="2"/>
      <c r="H590" s="2"/>
      <c r="I590" s="2"/>
      <c r="J590" s="17"/>
    </row>
    <row r="591" spans="1:10" ht="79.5" customHeight="1">
      <c r="A591" s="245" t="s">
        <v>1962</v>
      </c>
      <c r="B591" s="245"/>
      <c r="C591" s="245"/>
      <c r="D591" s="245"/>
      <c r="E591" s="223">
        <f>SUM(E590,E554,E448,E263)</f>
        <v>1874926</v>
      </c>
      <c r="F591" s="223">
        <f>SUM(F590,F554,F448,F263)</f>
        <v>1823225</v>
      </c>
      <c r="G591" s="2"/>
      <c r="H591" s="2"/>
      <c r="I591" s="2"/>
      <c r="J591" s="17"/>
    </row>
    <row r="592" spans="1:10" ht="79.5" customHeight="1">
      <c r="A592" s="243" t="s">
        <v>1961</v>
      </c>
      <c r="B592" s="243"/>
      <c r="C592" s="243"/>
      <c r="D592" s="243"/>
      <c r="E592" s="243"/>
      <c r="F592" s="243"/>
      <c r="G592" s="243"/>
      <c r="H592" s="243"/>
      <c r="I592" s="243"/>
      <c r="J592" s="243"/>
    </row>
    <row r="593" spans="1:10" ht="111.75" customHeight="1">
      <c r="A593" s="244"/>
      <c r="B593" s="244"/>
      <c r="C593" s="244"/>
      <c r="D593" s="244"/>
      <c r="E593" s="244"/>
      <c r="F593" s="244"/>
      <c r="G593" s="244"/>
      <c r="H593" s="244"/>
      <c r="I593" s="244"/>
      <c r="J593" s="244"/>
    </row>
  </sheetData>
  <sheetProtection/>
  <autoFilter ref="A1:J244"/>
  <mergeCells count="469">
    <mergeCell ref="C356:C357"/>
    <mergeCell ref="D356:D357"/>
    <mergeCell ref="C358:C359"/>
    <mergeCell ref="C244:C245"/>
    <mergeCell ref="C260:C261"/>
    <mergeCell ref="B260:B261"/>
    <mergeCell ref="A262:D262"/>
    <mergeCell ref="A263:D263"/>
    <mergeCell ref="D264:D265"/>
    <mergeCell ref="C264:C266"/>
    <mergeCell ref="A353:A355"/>
    <mergeCell ref="B353:B355"/>
    <mergeCell ref="A58:A64"/>
    <mergeCell ref="B58:B64"/>
    <mergeCell ref="C58:C64"/>
    <mergeCell ref="D58:D64"/>
    <mergeCell ref="D65:D69"/>
    <mergeCell ref="C65:C69"/>
    <mergeCell ref="B65:B69"/>
    <mergeCell ref="A65:A69"/>
    <mergeCell ref="C118:C124"/>
    <mergeCell ref="D118:D124"/>
    <mergeCell ref="A267:A269"/>
    <mergeCell ref="B43:B50"/>
    <mergeCell ref="C43:C50"/>
    <mergeCell ref="D43:D50"/>
    <mergeCell ref="A51:A57"/>
    <mergeCell ref="B51:B57"/>
    <mergeCell ref="B70:B74"/>
    <mergeCell ref="C70:C74"/>
    <mergeCell ref="A37:A42"/>
    <mergeCell ref="A111:A117"/>
    <mergeCell ref="B111:B117"/>
    <mergeCell ref="C111:C117"/>
    <mergeCell ref="D111:D117"/>
    <mergeCell ref="A340:A341"/>
    <mergeCell ref="B37:B42"/>
    <mergeCell ref="C37:C42"/>
    <mergeCell ref="D37:D42"/>
    <mergeCell ref="A43:A50"/>
    <mergeCell ref="B32:B36"/>
    <mergeCell ref="C32:C36"/>
    <mergeCell ref="D104:D110"/>
    <mergeCell ref="J402:J405"/>
    <mergeCell ref="G402:G405"/>
    <mergeCell ref="H402:H405"/>
    <mergeCell ref="D32:D36"/>
    <mergeCell ref="F402:F405"/>
    <mergeCell ref="C51:C57"/>
    <mergeCell ref="D51:D57"/>
    <mergeCell ref="I402:I405"/>
    <mergeCell ref="C198:C201"/>
    <mergeCell ref="D198:D201"/>
    <mergeCell ref="C214:C221"/>
    <mergeCell ref="D252:D259"/>
    <mergeCell ref="B340:B341"/>
    <mergeCell ref="C270:C271"/>
    <mergeCell ref="B337:B339"/>
    <mergeCell ref="E264:E265"/>
    <mergeCell ref="F264:F265"/>
    <mergeCell ref="A22:A26"/>
    <mergeCell ref="B22:B26"/>
    <mergeCell ref="C22:C26"/>
    <mergeCell ref="D22:D26"/>
    <mergeCell ref="B27:B31"/>
    <mergeCell ref="E402:E405"/>
    <mergeCell ref="C27:C31"/>
    <mergeCell ref="D27:D31"/>
    <mergeCell ref="A27:A31"/>
    <mergeCell ref="A32:A36"/>
    <mergeCell ref="B9:B15"/>
    <mergeCell ref="C9:C15"/>
    <mergeCell ref="D9:D15"/>
    <mergeCell ref="A16:A21"/>
    <mergeCell ref="B16:B21"/>
    <mergeCell ref="C16:C21"/>
    <mergeCell ref="D16:D21"/>
    <mergeCell ref="A2:A8"/>
    <mergeCell ref="B2:B8"/>
    <mergeCell ref="C2:C8"/>
    <mergeCell ref="D2:D8"/>
    <mergeCell ref="A9:A15"/>
    <mergeCell ref="A104:A110"/>
    <mergeCell ref="B104:B110"/>
    <mergeCell ref="C104:C110"/>
    <mergeCell ref="D70:D74"/>
    <mergeCell ref="A75:A79"/>
    <mergeCell ref="C75:C79"/>
    <mergeCell ref="D75:D79"/>
    <mergeCell ref="A80:A84"/>
    <mergeCell ref="B80:B84"/>
    <mergeCell ref="C80:C84"/>
    <mergeCell ref="D80:D84"/>
    <mergeCell ref="A70:A74"/>
    <mergeCell ref="A85:A89"/>
    <mergeCell ref="B85:B89"/>
    <mergeCell ref="C85:C89"/>
    <mergeCell ref="D85:D89"/>
    <mergeCell ref="A90:A96"/>
    <mergeCell ref="B90:B96"/>
    <mergeCell ref="C90:C96"/>
    <mergeCell ref="D90:D96"/>
    <mergeCell ref="B75:B79"/>
    <mergeCell ref="A97:A103"/>
    <mergeCell ref="B97:B103"/>
    <mergeCell ref="C97:C103"/>
    <mergeCell ref="D97:D103"/>
    <mergeCell ref="A125:A131"/>
    <mergeCell ref="B125:B131"/>
    <mergeCell ref="C125:C131"/>
    <mergeCell ref="D125:D131"/>
    <mergeCell ref="A118:A124"/>
    <mergeCell ref="B118:B124"/>
    <mergeCell ref="A132:A138"/>
    <mergeCell ref="B132:B138"/>
    <mergeCell ref="C132:C138"/>
    <mergeCell ref="D132:D138"/>
    <mergeCell ref="A139:A145"/>
    <mergeCell ref="B139:B145"/>
    <mergeCell ref="C139:C145"/>
    <mergeCell ref="D139:D145"/>
    <mergeCell ref="A146:A152"/>
    <mergeCell ref="B146:B152"/>
    <mergeCell ref="C146:C152"/>
    <mergeCell ref="D146:D152"/>
    <mergeCell ref="D174:D180"/>
    <mergeCell ref="A153:A159"/>
    <mergeCell ref="B153:B159"/>
    <mergeCell ref="C153:C159"/>
    <mergeCell ref="D153:D159"/>
    <mergeCell ref="A160:A166"/>
    <mergeCell ref="B160:B166"/>
    <mergeCell ref="C160:C166"/>
    <mergeCell ref="D160:D166"/>
    <mergeCell ref="B188:B194"/>
    <mergeCell ref="C188:C194"/>
    <mergeCell ref="D188:D194"/>
    <mergeCell ref="A167:A173"/>
    <mergeCell ref="B167:B173"/>
    <mergeCell ref="C167:C173"/>
    <mergeCell ref="D167:D173"/>
    <mergeCell ref="A174:A180"/>
    <mergeCell ref="B174:B180"/>
    <mergeCell ref="C174:C180"/>
    <mergeCell ref="A198:A201"/>
    <mergeCell ref="B198:B201"/>
    <mergeCell ref="D337:D338"/>
    <mergeCell ref="C267:C269"/>
    <mergeCell ref="B267:B269"/>
    <mergeCell ref="A181:A187"/>
    <mergeCell ref="B181:B187"/>
    <mergeCell ref="C181:C187"/>
    <mergeCell ref="D181:D187"/>
    <mergeCell ref="A188:A194"/>
    <mergeCell ref="A202:A207"/>
    <mergeCell ref="B202:B207"/>
    <mergeCell ref="C202:C207"/>
    <mergeCell ref="D202:D207"/>
    <mergeCell ref="A252:A259"/>
    <mergeCell ref="B252:B259"/>
    <mergeCell ref="C252:C259"/>
    <mergeCell ref="A230:A237"/>
    <mergeCell ref="B230:B237"/>
    <mergeCell ref="C230:C237"/>
    <mergeCell ref="D222:D229"/>
    <mergeCell ref="D230:D237"/>
    <mergeCell ref="A208:A213"/>
    <mergeCell ref="B208:B213"/>
    <mergeCell ref="C208:C213"/>
    <mergeCell ref="D208:D213"/>
    <mergeCell ref="A214:A221"/>
    <mergeCell ref="B214:B221"/>
    <mergeCell ref="A270:A271"/>
    <mergeCell ref="D195:D196"/>
    <mergeCell ref="D267:D268"/>
    <mergeCell ref="A246:A251"/>
    <mergeCell ref="D238:D242"/>
    <mergeCell ref="D246:D250"/>
    <mergeCell ref="D214:D221"/>
    <mergeCell ref="A222:A229"/>
    <mergeCell ref="B222:B229"/>
    <mergeCell ref="C222:C229"/>
    <mergeCell ref="B264:B266"/>
    <mergeCell ref="A264:A266"/>
    <mergeCell ref="D334:D335"/>
    <mergeCell ref="A272:A285"/>
    <mergeCell ref="B272:B285"/>
    <mergeCell ref="C272:C285"/>
    <mergeCell ref="D272:D285"/>
    <mergeCell ref="A286:A299"/>
    <mergeCell ref="B286:B299"/>
    <mergeCell ref="C286:C299"/>
    <mergeCell ref="D286:D299"/>
    <mergeCell ref="D329:D330"/>
    <mergeCell ref="D331:D332"/>
    <mergeCell ref="D314:D324"/>
    <mergeCell ref="D326:D327"/>
    <mergeCell ref="A300:A313"/>
    <mergeCell ref="B300:B313"/>
    <mergeCell ref="C300:C313"/>
    <mergeCell ref="D300:D313"/>
    <mergeCell ref="C340:C341"/>
    <mergeCell ref="D342:D343"/>
    <mergeCell ref="A345:A346"/>
    <mergeCell ref="B345:B346"/>
    <mergeCell ref="C345:C346"/>
    <mergeCell ref="D345:D346"/>
    <mergeCell ref="A347:A349"/>
    <mergeCell ref="D347:D349"/>
    <mergeCell ref="C347:C349"/>
    <mergeCell ref="B347:B349"/>
    <mergeCell ref="C409:C413"/>
    <mergeCell ref="B409:B413"/>
    <mergeCell ref="A409:A413"/>
    <mergeCell ref="A350:A352"/>
    <mergeCell ref="B350:B352"/>
    <mergeCell ref="C350:C352"/>
    <mergeCell ref="A363:A364"/>
    <mergeCell ref="B363:B364"/>
    <mergeCell ref="C363:C364"/>
    <mergeCell ref="D363:D364"/>
    <mergeCell ref="A389:A395"/>
    <mergeCell ref="D350:D352"/>
    <mergeCell ref="B365:B367"/>
    <mergeCell ref="C365:C367"/>
    <mergeCell ref="D365:D367"/>
    <mergeCell ref="A365:A367"/>
    <mergeCell ref="A368:A370"/>
    <mergeCell ref="D409:D413"/>
    <mergeCell ref="B396:B397"/>
    <mergeCell ref="A396:A397"/>
    <mergeCell ref="B368:B370"/>
    <mergeCell ref="C368:C370"/>
    <mergeCell ref="D368:D370"/>
    <mergeCell ref="A371:A373"/>
    <mergeCell ref="B371:B373"/>
    <mergeCell ref="C371:C373"/>
    <mergeCell ref="D371:D373"/>
    <mergeCell ref="A374:A376"/>
    <mergeCell ref="B374:B376"/>
    <mergeCell ref="C374:C376"/>
    <mergeCell ref="D374:D376"/>
    <mergeCell ref="A377:A379"/>
    <mergeCell ref="B377:B379"/>
    <mergeCell ref="C377:C379"/>
    <mergeCell ref="D377:D379"/>
    <mergeCell ref="A380:A382"/>
    <mergeCell ref="B380:B382"/>
    <mergeCell ref="C380:C382"/>
    <mergeCell ref="D380:D382"/>
    <mergeCell ref="A383:A385"/>
    <mergeCell ref="B383:B385"/>
    <mergeCell ref="C383:C385"/>
    <mergeCell ref="D383:D385"/>
    <mergeCell ref="B386:B388"/>
    <mergeCell ref="C386:C388"/>
    <mergeCell ref="D386:D387"/>
    <mergeCell ref="A386:A388"/>
    <mergeCell ref="D389:D390"/>
    <mergeCell ref="A398:A400"/>
    <mergeCell ref="B398:B400"/>
    <mergeCell ref="C398:C400"/>
    <mergeCell ref="D392:D394"/>
    <mergeCell ref="D398:D399"/>
    <mergeCell ref="C401:C408"/>
    <mergeCell ref="D401:D408"/>
    <mergeCell ref="C396:C397"/>
    <mergeCell ref="A414:A416"/>
    <mergeCell ref="D414:D415"/>
    <mergeCell ref="C414:C416"/>
    <mergeCell ref="B414:B416"/>
    <mergeCell ref="B449:B451"/>
    <mergeCell ref="C449:C451"/>
    <mergeCell ref="D449:D450"/>
    <mergeCell ref="C417:C418"/>
    <mergeCell ref="B417:B418"/>
    <mergeCell ref="A420:A422"/>
    <mergeCell ref="B420:B422"/>
    <mergeCell ref="C420:C422"/>
    <mergeCell ref="D420:D421"/>
    <mergeCell ref="A425:A429"/>
    <mergeCell ref="B425:B429"/>
    <mergeCell ref="C425:C429"/>
    <mergeCell ref="D425:D429"/>
    <mergeCell ref="A430:A434"/>
    <mergeCell ref="B430:B434"/>
    <mergeCell ref="C430:C434"/>
    <mergeCell ref="D430:D434"/>
    <mergeCell ref="A435:A439"/>
    <mergeCell ref="B435:B439"/>
    <mergeCell ref="C435:C439"/>
    <mergeCell ref="D435:D439"/>
    <mergeCell ref="A440:A446"/>
    <mergeCell ref="B440:B446"/>
    <mergeCell ref="C440:C446"/>
    <mergeCell ref="D440:D445"/>
    <mergeCell ref="A447:D447"/>
    <mergeCell ref="A448:D448"/>
    <mergeCell ref="A452:A453"/>
    <mergeCell ref="B452:B453"/>
    <mergeCell ref="C452:C453"/>
    <mergeCell ref="A454:A462"/>
    <mergeCell ref="B454:B462"/>
    <mergeCell ref="C454:C462"/>
    <mergeCell ref="D454:D461"/>
    <mergeCell ref="A449:A451"/>
    <mergeCell ref="A463:A464"/>
    <mergeCell ref="B463:B464"/>
    <mergeCell ref="C463:C464"/>
    <mergeCell ref="D465:D470"/>
    <mergeCell ref="C465:C470"/>
    <mergeCell ref="B465:B470"/>
    <mergeCell ref="D489:D494"/>
    <mergeCell ref="A465:A470"/>
    <mergeCell ref="A471:A476"/>
    <mergeCell ref="B471:B476"/>
    <mergeCell ref="C471:C476"/>
    <mergeCell ref="D471:D476"/>
    <mergeCell ref="A477:A482"/>
    <mergeCell ref="B477:B482"/>
    <mergeCell ref="C477:C482"/>
    <mergeCell ref="D477:D482"/>
    <mergeCell ref="B501:B506"/>
    <mergeCell ref="C501:C506"/>
    <mergeCell ref="D501:D506"/>
    <mergeCell ref="A483:A488"/>
    <mergeCell ref="B483:B488"/>
    <mergeCell ref="C483:C488"/>
    <mergeCell ref="D483:D488"/>
    <mergeCell ref="A489:A494"/>
    <mergeCell ref="B489:B494"/>
    <mergeCell ref="C489:C494"/>
    <mergeCell ref="B507:B511"/>
    <mergeCell ref="A553:D553"/>
    <mergeCell ref="A554:D554"/>
    <mergeCell ref="A555:A558"/>
    <mergeCell ref="B555:B558"/>
    <mergeCell ref="A495:A500"/>
    <mergeCell ref="B495:B500"/>
    <mergeCell ref="C495:C500"/>
    <mergeCell ref="D495:D500"/>
    <mergeCell ref="A501:A506"/>
    <mergeCell ref="A507:A511"/>
    <mergeCell ref="D512:D513"/>
    <mergeCell ref="C512:C514"/>
    <mergeCell ref="B512:B514"/>
    <mergeCell ref="A512:A514"/>
    <mergeCell ref="D515:D516"/>
    <mergeCell ref="A515:A516"/>
    <mergeCell ref="B515:B516"/>
    <mergeCell ref="D507:D511"/>
    <mergeCell ref="C507:C511"/>
    <mergeCell ref="C515:C516"/>
    <mergeCell ref="D517:D522"/>
    <mergeCell ref="C517:C522"/>
    <mergeCell ref="B517:B522"/>
    <mergeCell ref="A517:A522"/>
    <mergeCell ref="A523:A528"/>
    <mergeCell ref="B523:B528"/>
    <mergeCell ref="C523:C528"/>
    <mergeCell ref="D523:D528"/>
    <mergeCell ref="A529:A534"/>
    <mergeCell ref="B529:B534"/>
    <mergeCell ref="C529:C534"/>
    <mergeCell ref="D529:D534"/>
    <mergeCell ref="A535:A539"/>
    <mergeCell ref="B535:B539"/>
    <mergeCell ref="C549:C552"/>
    <mergeCell ref="D549:D551"/>
    <mergeCell ref="C535:C539"/>
    <mergeCell ref="D535:D538"/>
    <mergeCell ref="A540:A541"/>
    <mergeCell ref="B540:B541"/>
    <mergeCell ref="C540:C541"/>
    <mergeCell ref="D540:D541"/>
    <mergeCell ref="A559:A562"/>
    <mergeCell ref="B559:B562"/>
    <mergeCell ref="C559:C562"/>
    <mergeCell ref="D559:D562"/>
    <mergeCell ref="A542:A548"/>
    <mergeCell ref="B542:B548"/>
    <mergeCell ref="C542:C548"/>
    <mergeCell ref="D542:D548"/>
    <mergeCell ref="A549:A552"/>
    <mergeCell ref="B549:B552"/>
    <mergeCell ref="A574:A576"/>
    <mergeCell ref="D563:D569"/>
    <mergeCell ref="C563:C569"/>
    <mergeCell ref="B563:B569"/>
    <mergeCell ref="A563:A569"/>
    <mergeCell ref="A238:A243"/>
    <mergeCell ref="C246:C251"/>
    <mergeCell ref="B246:B251"/>
    <mergeCell ref="C555:C558"/>
    <mergeCell ref="D555:D558"/>
    <mergeCell ref="B570:B573"/>
    <mergeCell ref="C570:C573"/>
    <mergeCell ref="D570:D572"/>
    <mergeCell ref="D574:D575"/>
    <mergeCell ref="C574:C576"/>
    <mergeCell ref="B574:B576"/>
    <mergeCell ref="D577:D578"/>
    <mergeCell ref="C577:C579"/>
    <mergeCell ref="B577:B579"/>
    <mergeCell ref="A577:A579"/>
    <mergeCell ref="C195:C197"/>
    <mergeCell ref="B195:B197"/>
    <mergeCell ref="A195:A197"/>
    <mergeCell ref="C238:C243"/>
    <mergeCell ref="B238:B243"/>
    <mergeCell ref="A570:A573"/>
    <mergeCell ref="D580:D582"/>
    <mergeCell ref="C580:C582"/>
    <mergeCell ref="B580:B582"/>
    <mergeCell ref="A580:A582"/>
    <mergeCell ref="D583:D584"/>
    <mergeCell ref="C583:C584"/>
    <mergeCell ref="B583:B584"/>
    <mergeCell ref="A583:A584"/>
    <mergeCell ref="A585:A586"/>
    <mergeCell ref="B585:B586"/>
    <mergeCell ref="C585:C586"/>
    <mergeCell ref="C314:C325"/>
    <mergeCell ref="B314:B325"/>
    <mergeCell ref="A314:A325"/>
    <mergeCell ref="C334:C336"/>
    <mergeCell ref="B334:B336"/>
    <mergeCell ref="A334:A336"/>
    <mergeCell ref="C337:C339"/>
    <mergeCell ref="B270:B271"/>
    <mergeCell ref="C326:C328"/>
    <mergeCell ref="B326:B328"/>
    <mergeCell ref="A326:A328"/>
    <mergeCell ref="A331:A333"/>
    <mergeCell ref="B331:B333"/>
    <mergeCell ref="C331:C333"/>
    <mergeCell ref="A329:A330"/>
    <mergeCell ref="B329:B330"/>
    <mergeCell ref="C329:C330"/>
    <mergeCell ref="C423:C424"/>
    <mergeCell ref="B423:B424"/>
    <mergeCell ref="A423:A424"/>
    <mergeCell ref="A337:A339"/>
    <mergeCell ref="C342:C344"/>
    <mergeCell ref="B342:B344"/>
    <mergeCell ref="A342:A344"/>
    <mergeCell ref="A401:A408"/>
    <mergeCell ref="B401:B408"/>
    <mergeCell ref="B389:B395"/>
    <mergeCell ref="A590:D590"/>
    <mergeCell ref="A587:A588"/>
    <mergeCell ref="B587:B588"/>
    <mergeCell ref="C587:C588"/>
    <mergeCell ref="D360:D362"/>
    <mergeCell ref="C360:C362"/>
    <mergeCell ref="B360:B362"/>
    <mergeCell ref="A360:A362"/>
    <mergeCell ref="C389:C395"/>
    <mergeCell ref="A417:A418"/>
    <mergeCell ref="A592:J593"/>
    <mergeCell ref="A591:D591"/>
    <mergeCell ref="D358:D359"/>
    <mergeCell ref="B358:B359"/>
    <mergeCell ref="A358:A359"/>
    <mergeCell ref="D353:D355"/>
    <mergeCell ref="C353:C355"/>
    <mergeCell ref="A356:A357"/>
    <mergeCell ref="B356:B357"/>
    <mergeCell ref="A589:D589"/>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6" r:id="rId2"/>
  <headerFooter alignWithMargins="0">
    <oddFooter>&amp;C第 &amp;P 頁</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57"/>
  <sheetViews>
    <sheetView zoomScale="85" zoomScaleNormal="85" zoomScalePageLayoutView="0" workbookViewId="0" topLeftCell="F1">
      <pane ySplit="1" topLeftCell="A8" activePane="bottomLeft" state="frozen"/>
      <selection pane="topLeft" activeCell="A1" sqref="A1"/>
      <selection pane="bottomLeft" activeCell="L10" sqref="L10"/>
    </sheetView>
  </sheetViews>
  <sheetFormatPr defaultColWidth="9.00390625" defaultRowHeight="16.5"/>
  <cols>
    <col min="1" max="2" width="5.625" style="33" customWidth="1"/>
    <col min="3" max="3" width="5.625" style="9" customWidth="1"/>
    <col min="4" max="5" width="8.625" style="9" hidden="1" customWidth="1"/>
    <col min="6" max="6" width="9.625" style="32" customWidth="1"/>
    <col min="7" max="7" width="10.00390625" style="153" bestFit="1" customWidth="1"/>
    <col min="8" max="8" width="10.875" style="153" bestFit="1" customWidth="1"/>
    <col min="9" max="9" width="20.50390625" style="9" customWidth="1"/>
    <col min="10" max="10" width="14.00390625" style="29" customWidth="1"/>
    <col min="11" max="11" width="21.625" style="32" bestFit="1" customWidth="1"/>
    <col min="12" max="12" width="52.50390625" style="71" customWidth="1"/>
    <col min="13" max="16384" width="9.00390625" style="9" customWidth="1"/>
  </cols>
  <sheetData>
    <row r="1" spans="1:12" s="5" customFormat="1" ht="49.5" customHeight="1">
      <c r="A1" s="1" t="s">
        <v>1573</v>
      </c>
      <c r="B1" s="1" t="s">
        <v>1158</v>
      </c>
      <c r="C1" s="2" t="s">
        <v>1574</v>
      </c>
      <c r="D1" s="3" t="s">
        <v>1575</v>
      </c>
      <c r="E1" s="3" t="s">
        <v>1576</v>
      </c>
      <c r="F1" s="4" t="s">
        <v>854</v>
      </c>
      <c r="G1" s="4" t="s">
        <v>1441</v>
      </c>
      <c r="H1" s="4" t="s">
        <v>757</v>
      </c>
      <c r="I1" s="2" t="s">
        <v>758</v>
      </c>
      <c r="J1" s="2" t="s">
        <v>1465</v>
      </c>
      <c r="K1" s="1" t="s">
        <v>759</v>
      </c>
      <c r="L1" s="2" t="s">
        <v>760</v>
      </c>
    </row>
    <row r="2" spans="1:12" ht="134.25" customHeight="1">
      <c r="A2" s="1" t="s">
        <v>1353</v>
      </c>
      <c r="B2" s="105" t="s">
        <v>1159</v>
      </c>
      <c r="C2" s="147" t="s">
        <v>1349</v>
      </c>
      <c r="D2" s="39"/>
      <c r="E2" s="39"/>
      <c r="F2" s="8">
        <v>0</v>
      </c>
      <c r="G2" s="8">
        <v>53000</v>
      </c>
      <c r="H2" s="8">
        <v>53000</v>
      </c>
      <c r="I2" s="1" t="s">
        <v>221</v>
      </c>
      <c r="J2" s="17" t="s">
        <v>223</v>
      </c>
      <c r="K2" s="40" t="s">
        <v>222</v>
      </c>
      <c r="L2" s="18" t="s">
        <v>270</v>
      </c>
    </row>
    <row r="3" spans="1:12" ht="99.75" customHeight="1">
      <c r="A3" s="1" t="s">
        <v>1353</v>
      </c>
      <c r="B3" s="105" t="s">
        <v>1159</v>
      </c>
      <c r="C3" s="147" t="s">
        <v>1636</v>
      </c>
      <c r="D3" s="23"/>
      <c r="E3" s="23"/>
      <c r="F3" s="39">
        <v>0</v>
      </c>
      <c r="G3" s="41">
        <v>21668</v>
      </c>
      <c r="H3" s="8">
        <v>21668</v>
      </c>
      <c r="I3" s="1" t="s">
        <v>1637</v>
      </c>
      <c r="J3" s="17" t="s">
        <v>1638</v>
      </c>
      <c r="K3" s="40" t="s">
        <v>1639</v>
      </c>
      <c r="L3" s="18" t="s">
        <v>1278</v>
      </c>
    </row>
    <row r="4" spans="1:12" ht="99.75" customHeight="1">
      <c r="A4" s="1" t="s">
        <v>1353</v>
      </c>
      <c r="B4" s="105" t="s">
        <v>1160</v>
      </c>
      <c r="C4" s="148" t="s">
        <v>350</v>
      </c>
      <c r="D4" s="23"/>
      <c r="E4" s="23"/>
      <c r="F4" s="39">
        <v>0</v>
      </c>
      <c r="G4" s="41">
        <v>3711</v>
      </c>
      <c r="H4" s="8">
        <v>3711</v>
      </c>
      <c r="I4" s="1" t="s">
        <v>351</v>
      </c>
      <c r="J4" s="17" t="s">
        <v>352</v>
      </c>
      <c r="K4" s="40" t="s">
        <v>1496</v>
      </c>
      <c r="L4" s="18" t="s">
        <v>1497</v>
      </c>
    </row>
    <row r="5" spans="1:12" ht="86.25" customHeight="1">
      <c r="A5" s="1" t="s">
        <v>1353</v>
      </c>
      <c r="B5" s="105" t="s">
        <v>1159</v>
      </c>
      <c r="C5" s="147" t="s">
        <v>948</v>
      </c>
      <c r="D5" s="23"/>
      <c r="E5" s="23"/>
      <c r="F5" s="39">
        <v>0</v>
      </c>
      <c r="G5" s="41">
        <v>69300</v>
      </c>
      <c r="H5" s="8">
        <v>69300</v>
      </c>
      <c r="I5" s="40" t="s">
        <v>518</v>
      </c>
      <c r="J5" s="17" t="s">
        <v>949</v>
      </c>
      <c r="K5" s="40" t="s">
        <v>950</v>
      </c>
      <c r="L5" s="18" t="s">
        <v>951</v>
      </c>
    </row>
    <row r="6" spans="1:12" ht="81" customHeight="1">
      <c r="A6" s="1" t="s">
        <v>1085</v>
      </c>
      <c r="B6" s="105" t="s">
        <v>1159</v>
      </c>
      <c r="C6" s="147" t="s">
        <v>952</v>
      </c>
      <c r="D6" s="23"/>
      <c r="E6" s="23"/>
      <c r="F6" s="39">
        <v>0</v>
      </c>
      <c r="G6" s="41">
        <v>49000</v>
      </c>
      <c r="H6" s="8">
        <v>49000</v>
      </c>
      <c r="I6" s="40" t="s">
        <v>953</v>
      </c>
      <c r="J6" s="44" t="s">
        <v>954</v>
      </c>
      <c r="K6" s="40" t="s">
        <v>955</v>
      </c>
      <c r="L6" s="18" t="s">
        <v>956</v>
      </c>
    </row>
    <row r="7" spans="1:13" s="58" customFormat="1" ht="72" customHeight="1">
      <c r="A7" s="1" t="s">
        <v>1353</v>
      </c>
      <c r="B7" s="105" t="s">
        <v>1160</v>
      </c>
      <c r="C7" s="147" t="s">
        <v>957</v>
      </c>
      <c r="D7" s="39"/>
      <c r="E7" s="39"/>
      <c r="F7" s="39">
        <v>0</v>
      </c>
      <c r="G7" s="41">
        <v>1041</v>
      </c>
      <c r="H7" s="8">
        <v>1041</v>
      </c>
      <c r="I7" s="40" t="s">
        <v>958</v>
      </c>
      <c r="J7" s="18" t="s">
        <v>652</v>
      </c>
      <c r="K7" s="1" t="s">
        <v>653</v>
      </c>
      <c r="L7" s="17" t="s">
        <v>654</v>
      </c>
      <c r="M7" s="59"/>
    </row>
    <row r="8" spans="1:13" s="10" customFormat="1" ht="56.25" customHeight="1">
      <c r="A8" s="1" t="s">
        <v>1353</v>
      </c>
      <c r="B8" s="105" t="s">
        <v>1160</v>
      </c>
      <c r="C8" s="147" t="s">
        <v>272</v>
      </c>
      <c r="D8" s="23"/>
      <c r="E8" s="23"/>
      <c r="F8" s="39">
        <v>0</v>
      </c>
      <c r="G8" s="41">
        <v>22000</v>
      </c>
      <c r="H8" s="8">
        <v>22000</v>
      </c>
      <c r="I8" s="27" t="s">
        <v>273</v>
      </c>
      <c r="J8" s="40" t="s">
        <v>274</v>
      </c>
      <c r="K8" s="40" t="s">
        <v>275</v>
      </c>
      <c r="L8" s="18" t="s">
        <v>783</v>
      </c>
      <c r="M8" s="54"/>
    </row>
    <row r="9" spans="1:12" ht="99.75" customHeight="1">
      <c r="A9" s="1" t="s">
        <v>1353</v>
      </c>
      <c r="B9" s="105" t="s">
        <v>1160</v>
      </c>
      <c r="C9" s="147" t="s">
        <v>994</v>
      </c>
      <c r="D9" s="39"/>
      <c r="E9" s="39"/>
      <c r="F9" s="8">
        <v>0</v>
      </c>
      <c r="G9" s="8">
        <v>3335</v>
      </c>
      <c r="H9" s="8">
        <v>3335</v>
      </c>
      <c r="I9" s="40" t="s">
        <v>995</v>
      </c>
      <c r="J9" s="44" t="s">
        <v>996</v>
      </c>
      <c r="K9" s="40" t="s">
        <v>997</v>
      </c>
      <c r="L9" s="18" t="s">
        <v>998</v>
      </c>
    </row>
    <row r="10" spans="1:12" ht="96.75" customHeight="1">
      <c r="A10" s="1" t="s">
        <v>1353</v>
      </c>
      <c r="B10" s="105" t="s">
        <v>1160</v>
      </c>
      <c r="C10" s="147" t="s">
        <v>999</v>
      </c>
      <c r="D10" s="23"/>
      <c r="E10" s="23"/>
      <c r="F10" s="39">
        <v>0</v>
      </c>
      <c r="G10" s="41">
        <v>2454</v>
      </c>
      <c r="H10" s="41">
        <v>2454</v>
      </c>
      <c r="I10" s="40" t="s">
        <v>1177</v>
      </c>
      <c r="J10" s="2" t="s">
        <v>1176</v>
      </c>
      <c r="K10" s="40" t="s">
        <v>1175</v>
      </c>
      <c r="L10" s="18" t="s">
        <v>15</v>
      </c>
    </row>
    <row r="11" spans="1:12" ht="135" customHeight="1">
      <c r="A11" s="1" t="s">
        <v>1353</v>
      </c>
      <c r="B11" s="105" t="s">
        <v>1160</v>
      </c>
      <c r="C11" s="147" t="s">
        <v>1178</v>
      </c>
      <c r="D11" s="23"/>
      <c r="E11" s="23"/>
      <c r="F11" s="39">
        <v>0</v>
      </c>
      <c r="G11" s="41">
        <v>4561</v>
      </c>
      <c r="H11" s="41">
        <v>4561</v>
      </c>
      <c r="I11" s="27" t="s">
        <v>1179</v>
      </c>
      <c r="J11" s="44" t="s">
        <v>1067</v>
      </c>
      <c r="K11" s="40" t="s">
        <v>1068</v>
      </c>
      <c r="L11" s="17" t="s">
        <v>1069</v>
      </c>
    </row>
    <row r="12" spans="1:12" ht="160.5" customHeight="1">
      <c r="A12" s="1" t="s">
        <v>1353</v>
      </c>
      <c r="B12" s="105" t="s">
        <v>1159</v>
      </c>
      <c r="C12" s="147" t="s">
        <v>1070</v>
      </c>
      <c r="D12" s="23"/>
      <c r="E12" s="23"/>
      <c r="F12" s="39">
        <v>0</v>
      </c>
      <c r="G12" s="41">
        <v>20950</v>
      </c>
      <c r="H12" s="41">
        <v>20950</v>
      </c>
      <c r="I12" s="27" t="s">
        <v>1071</v>
      </c>
      <c r="J12" s="17" t="s">
        <v>1072</v>
      </c>
      <c r="K12" s="40" t="s">
        <v>1073</v>
      </c>
      <c r="L12" s="18" t="s">
        <v>1074</v>
      </c>
    </row>
    <row r="13" spans="1:12" ht="160.5" customHeight="1">
      <c r="A13" s="1" t="s">
        <v>1353</v>
      </c>
      <c r="B13" s="105" t="s">
        <v>1160</v>
      </c>
      <c r="C13" s="147" t="s">
        <v>849</v>
      </c>
      <c r="D13" s="23"/>
      <c r="E13" s="23"/>
      <c r="F13" s="39">
        <v>0</v>
      </c>
      <c r="G13" s="41">
        <v>20000</v>
      </c>
      <c r="H13" s="41">
        <v>20000</v>
      </c>
      <c r="I13" s="27" t="s">
        <v>850</v>
      </c>
      <c r="J13" s="17" t="s">
        <v>851</v>
      </c>
      <c r="K13" s="40" t="s">
        <v>852</v>
      </c>
      <c r="L13" s="18" t="s">
        <v>307</v>
      </c>
    </row>
    <row r="14" spans="1:12" ht="160.5" customHeight="1">
      <c r="A14" s="1" t="s">
        <v>1353</v>
      </c>
      <c r="B14" s="105" t="s">
        <v>1160</v>
      </c>
      <c r="C14" s="147" t="s">
        <v>375</v>
      </c>
      <c r="D14" s="23"/>
      <c r="E14" s="23"/>
      <c r="F14" s="39">
        <v>0</v>
      </c>
      <c r="G14" s="41">
        <v>6981</v>
      </c>
      <c r="H14" s="41">
        <v>6981</v>
      </c>
      <c r="I14" s="27" t="s">
        <v>376</v>
      </c>
      <c r="J14" s="17" t="s">
        <v>377</v>
      </c>
      <c r="K14" s="40" t="s">
        <v>1398</v>
      </c>
      <c r="L14" s="18" t="s">
        <v>1399</v>
      </c>
    </row>
    <row r="15" spans="1:12" ht="160.5" customHeight="1">
      <c r="A15" s="1" t="s">
        <v>1353</v>
      </c>
      <c r="B15" s="105" t="s">
        <v>1160</v>
      </c>
      <c r="C15" s="147" t="s">
        <v>1403</v>
      </c>
      <c r="D15" s="23"/>
      <c r="E15" s="23"/>
      <c r="F15" s="39">
        <v>0</v>
      </c>
      <c r="G15" s="41">
        <v>3700</v>
      </c>
      <c r="H15" s="41">
        <v>3700</v>
      </c>
      <c r="I15" s="27" t="s">
        <v>1404</v>
      </c>
      <c r="J15" s="17" t="s">
        <v>1405</v>
      </c>
      <c r="K15" s="40" t="s">
        <v>1406</v>
      </c>
      <c r="L15" s="18" t="s">
        <v>1407</v>
      </c>
    </row>
    <row r="16" spans="1:12" ht="160.5" customHeight="1">
      <c r="A16" s="1" t="s">
        <v>1353</v>
      </c>
      <c r="B16" s="105" t="s">
        <v>1160</v>
      </c>
      <c r="C16" s="147" t="s">
        <v>1408</v>
      </c>
      <c r="D16" s="23"/>
      <c r="E16" s="23"/>
      <c r="F16" s="39">
        <v>0</v>
      </c>
      <c r="G16" s="41">
        <v>6810</v>
      </c>
      <c r="H16" s="41">
        <v>6810</v>
      </c>
      <c r="I16" s="1" t="s">
        <v>364</v>
      </c>
      <c r="J16" s="17" t="s">
        <v>365</v>
      </c>
      <c r="K16" s="40" t="s">
        <v>366</v>
      </c>
      <c r="L16" s="18" t="s">
        <v>367</v>
      </c>
    </row>
    <row r="17" spans="1:12" s="14" customFormat="1" ht="83.25" customHeight="1">
      <c r="A17" s="1" t="s">
        <v>1353</v>
      </c>
      <c r="B17" s="131" t="s">
        <v>1159</v>
      </c>
      <c r="C17" s="149">
        <v>16</v>
      </c>
      <c r="D17" s="13"/>
      <c r="E17" s="13"/>
      <c r="F17" s="13">
        <v>0</v>
      </c>
      <c r="G17" s="8">
        <v>20666</v>
      </c>
      <c r="H17" s="8">
        <v>20666</v>
      </c>
      <c r="I17" s="1" t="s">
        <v>240</v>
      </c>
      <c r="J17" s="13" t="s">
        <v>241</v>
      </c>
      <c r="K17" s="13" t="s">
        <v>242</v>
      </c>
      <c r="L17" s="16" t="s">
        <v>243</v>
      </c>
    </row>
    <row r="18" spans="1:12" s="14" customFormat="1" ht="58.5" customHeight="1">
      <c r="A18" s="1" t="s">
        <v>1353</v>
      </c>
      <c r="B18" s="131" t="s">
        <v>1159</v>
      </c>
      <c r="C18" s="149">
        <v>17</v>
      </c>
      <c r="D18" s="13"/>
      <c r="E18" s="13"/>
      <c r="F18" s="13">
        <v>0</v>
      </c>
      <c r="G18" s="8">
        <v>19855</v>
      </c>
      <c r="H18" s="8">
        <v>19855</v>
      </c>
      <c r="I18" s="1" t="s">
        <v>244</v>
      </c>
      <c r="J18" s="15" t="s">
        <v>246</v>
      </c>
      <c r="K18" s="15" t="s">
        <v>245</v>
      </c>
      <c r="L18" s="16" t="s">
        <v>247</v>
      </c>
    </row>
    <row r="19" spans="1:12" s="14" customFormat="1" ht="58.5" customHeight="1">
      <c r="A19" s="1" t="s">
        <v>1353</v>
      </c>
      <c r="B19" s="131" t="s">
        <v>1159</v>
      </c>
      <c r="C19" s="149">
        <v>18</v>
      </c>
      <c r="D19" s="13"/>
      <c r="E19" s="13"/>
      <c r="F19" s="13">
        <v>0</v>
      </c>
      <c r="G19" s="8">
        <v>52580</v>
      </c>
      <c r="H19" s="8">
        <v>52580</v>
      </c>
      <c r="I19" s="1" t="s">
        <v>807</v>
      </c>
      <c r="J19" s="15" t="s">
        <v>808</v>
      </c>
      <c r="K19" s="15" t="s">
        <v>809</v>
      </c>
      <c r="L19" s="16" t="s">
        <v>810</v>
      </c>
    </row>
    <row r="20" spans="1:12" s="14" customFormat="1" ht="111" customHeight="1">
      <c r="A20" s="65" t="s">
        <v>1085</v>
      </c>
      <c r="B20" s="150" t="s">
        <v>904</v>
      </c>
      <c r="C20" s="140">
        <v>19</v>
      </c>
      <c r="D20" s="126"/>
      <c r="E20" s="126"/>
      <c r="F20" s="126">
        <v>0</v>
      </c>
      <c r="G20" s="46">
        <v>8000</v>
      </c>
      <c r="H20" s="46">
        <v>8000</v>
      </c>
      <c r="I20" s="65" t="s">
        <v>900</v>
      </c>
      <c r="J20" s="65" t="s">
        <v>901</v>
      </c>
      <c r="K20" s="65" t="s">
        <v>902</v>
      </c>
      <c r="L20" s="127" t="s">
        <v>903</v>
      </c>
    </row>
    <row r="21" spans="1:12" s="13" customFormat="1" ht="137.25" customHeight="1">
      <c r="A21" s="1" t="s">
        <v>1085</v>
      </c>
      <c r="B21" s="105" t="s">
        <v>1160</v>
      </c>
      <c r="C21" s="149">
        <v>20</v>
      </c>
      <c r="F21" s="13">
        <v>0</v>
      </c>
      <c r="G21" s="8">
        <v>6512</v>
      </c>
      <c r="H21" s="8">
        <v>6512</v>
      </c>
      <c r="I21" s="1" t="s">
        <v>1236</v>
      </c>
      <c r="J21" s="1" t="s">
        <v>1237</v>
      </c>
      <c r="K21" s="1" t="s">
        <v>1238</v>
      </c>
      <c r="L21" s="18" t="s">
        <v>1239</v>
      </c>
    </row>
    <row r="22" spans="1:12" s="128" customFormat="1" ht="137.25" customHeight="1">
      <c r="A22" s="65" t="s">
        <v>1085</v>
      </c>
      <c r="B22" s="131" t="s">
        <v>1159</v>
      </c>
      <c r="C22" s="140">
        <v>21</v>
      </c>
      <c r="D22" s="126"/>
      <c r="E22" s="126"/>
      <c r="F22" s="126">
        <v>0</v>
      </c>
      <c r="G22" s="46">
        <v>113763</v>
      </c>
      <c r="H22" s="46">
        <v>113763</v>
      </c>
      <c r="I22" s="65" t="s">
        <v>628</v>
      </c>
      <c r="J22" s="65"/>
      <c r="K22" s="65"/>
      <c r="L22" s="127"/>
    </row>
    <row r="23" spans="1:12" s="126" customFormat="1" ht="137.25" customHeight="1">
      <c r="A23" s="65" t="s">
        <v>1085</v>
      </c>
      <c r="B23" s="151" t="s">
        <v>1160</v>
      </c>
      <c r="C23" s="140">
        <v>22</v>
      </c>
      <c r="F23" s="126">
        <v>0</v>
      </c>
      <c r="G23" s="46">
        <v>10000</v>
      </c>
      <c r="H23" s="46">
        <v>10000</v>
      </c>
      <c r="I23" s="65" t="s">
        <v>86</v>
      </c>
      <c r="J23" s="65" t="s">
        <v>87</v>
      </c>
      <c r="K23" s="65" t="s">
        <v>88</v>
      </c>
      <c r="L23" s="127" t="s">
        <v>89</v>
      </c>
    </row>
    <row r="24" spans="1:12" s="13" customFormat="1" ht="137.25" customHeight="1">
      <c r="A24" s="1" t="s">
        <v>1085</v>
      </c>
      <c r="B24" s="105" t="s">
        <v>1160</v>
      </c>
      <c r="C24" s="149">
        <v>23</v>
      </c>
      <c r="D24" s="5"/>
      <c r="E24" s="5"/>
      <c r="F24" s="5">
        <v>0</v>
      </c>
      <c r="G24" s="8">
        <v>11100</v>
      </c>
      <c r="H24" s="8">
        <v>11100</v>
      </c>
      <c r="I24" s="1" t="s">
        <v>353</v>
      </c>
      <c r="J24" s="1" t="s">
        <v>354</v>
      </c>
      <c r="K24" s="1" t="s">
        <v>355</v>
      </c>
      <c r="L24" s="18" t="s">
        <v>356</v>
      </c>
    </row>
    <row r="25" spans="1:12" s="13" customFormat="1" ht="159" customHeight="1">
      <c r="A25" s="1" t="s">
        <v>1085</v>
      </c>
      <c r="B25" s="105" t="s">
        <v>1160</v>
      </c>
      <c r="C25" s="149">
        <v>24</v>
      </c>
      <c r="D25" s="5"/>
      <c r="E25" s="5"/>
      <c r="F25" s="5">
        <v>0</v>
      </c>
      <c r="G25" s="8">
        <v>8880</v>
      </c>
      <c r="H25" s="8">
        <v>8880</v>
      </c>
      <c r="I25" s="1" t="s">
        <v>1290</v>
      </c>
      <c r="J25" s="1" t="s">
        <v>1291</v>
      </c>
      <c r="K25" s="1" t="s">
        <v>1292</v>
      </c>
      <c r="L25" s="18" t="s">
        <v>1293</v>
      </c>
    </row>
    <row r="26" spans="1:12" s="13" customFormat="1" ht="159" customHeight="1">
      <c r="A26" s="1" t="s">
        <v>1085</v>
      </c>
      <c r="B26" s="105" t="s">
        <v>1270</v>
      </c>
      <c r="C26" s="149">
        <v>25</v>
      </c>
      <c r="D26" s="5"/>
      <c r="E26" s="5"/>
      <c r="F26" s="5">
        <v>0</v>
      </c>
      <c r="G26" s="8">
        <v>10500</v>
      </c>
      <c r="H26" s="8">
        <v>10500</v>
      </c>
      <c r="I26" s="1" t="s">
        <v>1271</v>
      </c>
      <c r="J26" s="1" t="s">
        <v>1272</v>
      </c>
      <c r="K26" s="1" t="s">
        <v>1273</v>
      </c>
      <c r="L26" s="18" t="s">
        <v>1274</v>
      </c>
    </row>
    <row r="27" spans="1:12" s="13" customFormat="1" ht="159" customHeight="1">
      <c r="A27" s="1" t="s">
        <v>1085</v>
      </c>
      <c r="B27" s="105" t="s">
        <v>1270</v>
      </c>
      <c r="C27" s="149">
        <v>26</v>
      </c>
      <c r="D27" s="5"/>
      <c r="E27" s="5"/>
      <c r="F27" s="5">
        <v>0</v>
      </c>
      <c r="G27" s="8">
        <v>6174</v>
      </c>
      <c r="H27" s="8">
        <v>6174</v>
      </c>
      <c r="I27" s="1" t="s">
        <v>1275</v>
      </c>
      <c r="J27" s="1" t="s">
        <v>1276</v>
      </c>
      <c r="K27" s="1" t="s">
        <v>1277</v>
      </c>
      <c r="L27" s="18" t="s">
        <v>322</v>
      </c>
    </row>
    <row r="28" spans="1:12" s="13" customFormat="1" ht="159" customHeight="1">
      <c r="A28" s="1" t="s">
        <v>1353</v>
      </c>
      <c r="B28" s="152" t="s">
        <v>1270</v>
      </c>
      <c r="C28" s="144">
        <v>27</v>
      </c>
      <c r="D28" s="5"/>
      <c r="E28" s="5"/>
      <c r="F28" s="5">
        <v>0</v>
      </c>
      <c r="G28" s="8">
        <v>14430</v>
      </c>
      <c r="H28" s="8">
        <v>14430</v>
      </c>
      <c r="I28" s="1" t="s">
        <v>392</v>
      </c>
      <c r="J28" s="1" t="s">
        <v>393</v>
      </c>
      <c r="K28" s="1" t="s">
        <v>394</v>
      </c>
      <c r="L28" s="18" t="s">
        <v>395</v>
      </c>
    </row>
    <row r="29" spans="1:12" s="128" customFormat="1" ht="159" customHeight="1">
      <c r="A29" s="65" t="s">
        <v>1353</v>
      </c>
      <c r="B29" s="151" t="s">
        <v>1270</v>
      </c>
      <c r="C29" s="140">
        <v>28</v>
      </c>
      <c r="D29" s="136"/>
      <c r="E29" s="136"/>
      <c r="F29" s="136">
        <v>0</v>
      </c>
      <c r="G29" s="46">
        <v>10730</v>
      </c>
      <c r="H29" s="46">
        <v>10730</v>
      </c>
      <c r="I29" s="65" t="s">
        <v>396</v>
      </c>
      <c r="J29" s="65" t="s">
        <v>459</v>
      </c>
      <c r="K29" s="65" t="s">
        <v>460</v>
      </c>
      <c r="L29" s="127" t="s">
        <v>461</v>
      </c>
    </row>
    <row r="30" spans="1:12" s="126" customFormat="1" ht="159" customHeight="1">
      <c r="A30" s="65" t="s">
        <v>1353</v>
      </c>
      <c r="B30" s="151" t="s">
        <v>1270</v>
      </c>
      <c r="C30" s="140">
        <v>29</v>
      </c>
      <c r="D30" s="136"/>
      <c r="E30" s="136"/>
      <c r="F30" s="136">
        <v>0</v>
      </c>
      <c r="G30" s="46">
        <v>15614</v>
      </c>
      <c r="H30" s="46">
        <v>15614</v>
      </c>
      <c r="I30" s="65" t="s">
        <v>233</v>
      </c>
      <c r="J30" s="65" t="s">
        <v>234</v>
      </c>
      <c r="K30" s="65" t="s">
        <v>235</v>
      </c>
      <c r="L30" s="127" t="s">
        <v>236</v>
      </c>
    </row>
    <row r="31" spans="1:12" s="136" customFormat="1" ht="159" customHeight="1">
      <c r="A31" s="65" t="s">
        <v>1353</v>
      </c>
      <c r="B31" s="146" t="s">
        <v>1270</v>
      </c>
      <c r="C31" s="145">
        <v>30</v>
      </c>
      <c r="F31" s="136">
        <v>0</v>
      </c>
      <c r="G31" s="46">
        <v>10500</v>
      </c>
      <c r="H31" s="46">
        <v>10500</v>
      </c>
      <c r="I31" s="65" t="s">
        <v>1169</v>
      </c>
      <c r="J31" s="65" t="s">
        <v>1170</v>
      </c>
      <c r="K31" s="65" t="s">
        <v>1171</v>
      </c>
      <c r="L31" s="127" t="s">
        <v>1066</v>
      </c>
    </row>
    <row r="32" spans="1:12" s="126" customFormat="1" ht="159" customHeight="1">
      <c r="A32" s="65" t="s">
        <v>1085</v>
      </c>
      <c r="B32" s="131" t="s">
        <v>1159</v>
      </c>
      <c r="C32" s="140">
        <v>31</v>
      </c>
      <c r="D32" s="136"/>
      <c r="E32" s="136"/>
      <c r="F32" s="136">
        <v>0</v>
      </c>
      <c r="G32" s="46">
        <v>62500</v>
      </c>
      <c r="H32" s="46">
        <v>62500</v>
      </c>
      <c r="I32" s="65" t="s">
        <v>768</v>
      </c>
      <c r="J32" s="65" t="s">
        <v>769</v>
      </c>
      <c r="K32" s="65" t="s">
        <v>770</v>
      </c>
      <c r="L32" s="127"/>
    </row>
    <row r="33" spans="1:12" s="13" customFormat="1" ht="159" customHeight="1">
      <c r="A33" s="65" t="s">
        <v>1085</v>
      </c>
      <c r="B33" s="146" t="s">
        <v>1270</v>
      </c>
      <c r="C33" s="144">
        <v>32</v>
      </c>
      <c r="D33" s="5"/>
      <c r="E33" s="5"/>
      <c r="F33" s="5">
        <v>0</v>
      </c>
      <c r="G33" s="8">
        <v>10000</v>
      </c>
      <c r="H33" s="8">
        <v>10000</v>
      </c>
      <c r="I33" s="65" t="s">
        <v>1223</v>
      </c>
      <c r="J33" s="1" t="s">
        <v>1224</v>
      </c>
      <c r="K33" s="1" t="s">
        <v>1226</v>
      </c>
      <c r="L33" s="18" t="s">
        <v>1225</v>
      </c>
    </row>
    <row r="34" spans="1:12" s="126" customFormat="1" ht="159" customHeight="1">
      <c r="A34" s="65" t="s">
        <v>1353</v>
      </c>
      <c r="B34" s="146" t="s">
        <v>641</v>
      </c>
      <c r="C34" s="145">
        <v>33</v>
      </c>
      <c r="D34" s="136"/>
      <c r="E34" s="136"/>
      <c r="F34" s="136">
        <v>0</v>
      </c>
      <c r="G34" s="46">
        <v>242770</v>
      </c>
      <c r="H34" s="46">
        <v>242770</v>
      </c>
      <c r="I34" s="65" t="s">
        <v>411</v>
      </c>
      <c r="J34" s="47" t="s">
        <v>413</v>
      </c>
      <c r="K34" s="47" t="s">
        <v>412</v>
      </c>
      <c r="L34" s="127"/>
    </row>
    <row r="35" spans="1:12" s="128" customFormat="1" ht="159" customHeight="1">
      <c r="A35" s="65" t="s">
        <v>1085</v>
      </c>
      <c r="B35" s="151" t="s">
        <v>833</v>
      </c>
      <c r="C35" s="136">
        <v>34</v>
      </c>
      <c r="D35" s="136"/>
      <c r="E35" s="136"/>
      <c r="F35" s="136">
        <v>0</v>
      </c>
      <c r="G35" s="46">
        <v>310230</v>
      </c>
      <c r="H35" s="46">
        <v>310230</v>
      </c>
      <c r="I35" s="65" t="s">
        <v>504</v>
      </c>
      <c r="J35" s="47" t="s">
        <v>505</v>
      </c>
      <c r="K35" s="47" t="s">
        <v>506</v>
      </c>
      <c r="L35" s="68"/>
    </row>
    <row r="36" spans="1:12" s="128" customFormat="1" ht="159" customHeight="1">
      <c r="A36" s="65" t="s">
        <v>1353</v>
      </c>
      <c r="B36" s="160" t="s">
        <v>831</v>
      </c>
      <c r="C36" s="136">
        <v>36</v>
      </c>
      <c r="D36" s="136"/>
      <c r="E36" s="136"/>
      <c r="F36" s="136">
        <v>0</v>
      </c>
      <c r="G36" s="46">
        <v>7210</v>
      </c>
      <c r="H36" s="46">
        <v>7210</v>
      </c>
      <c r="I36" s="65" t="s">
        <v>497</v>
      </c>
      <c r="J36" s="47" t="s">
        <v>664</v>
      </c>
      <c r="K36" s="47" t="s">
        <v>665</v>
      </c>
      <c r="L36" s="127"/>
    </row>
    <row r="37" spans="1:12" s="128" customFormat="1" ht="159" customHeight="1">
      <c r="A37" s="1" t="s">
        <v>1085</v>
      </c>
      <c r="B37" s="160" t="s">
        <v>832</v>
      </c>
      <c r="C37" s="5">
        <v>38</v>
      </c>
      <c r="D37" s="5"/>
      <c r="E37" s="5"/>
      <c r="F37" s="5">
        <v>0</v>
      </c>
      <c r="G37" s="8">
        <v>200</v>
      </c>
      <c r="H37" s="8">
        <v>200</v>
      </c>
      <c r="I37" s="1" t="s">
        <v>1613</v>
      </c>
      <c r="J37" s="2" t="s">
        <v>1614</v>
      </c>
      <c r="K37" s="2" t="s">
        <v>1615</v>
      </c>
      <c r="L37" s="17" t="s">
        <v>520</v>
      </c>
    </row>
    <row r="38" spans="1:12" s="128" customFormat="1" ht="159" customHeight="1">
      <c r="A38" s="1" t="s">
        <v>1085</v>
      </c>
      <c r="B38" s="160" t="s">
        <v>832</v>
      </c>
      <c r="C38" s="5">
        <v>39</v>
      </c>
      <c r="D38" s="5"/>
      <c r="E38" s="5"/>
      <c r="F38" s="5">
        <v>0</v>
      </c>
      <c r="G38" s="8">
        <v>1700</v>
      </c>
      <c r="H38" s="8">
        <v>1700</v>
      </c>
      <c r="I38" s="1" t="s">
        <v>1618</v>
      </c>
      <c r="J38" s="2" t="s">
        <v>1616</v>
      </c>
      <c r="K38" s="2" t="s">
        <v>1617</v>
      </c>
      <c r="L38" s="17" t="s">
        <v>519</v>
      </c>
    </row>
    <row r="39" spans="1:12" s="128" customFormat="1" ht="159" customHeight="1">
      <c r="A39" s="1" t="s">
        <v>1085</v>
      </c>
      <c r="B39" s="160" t="s">
        <v>832</v>
      </c>
      <c r="C39" s="5">
        <v>40</v>
      </c>
      <c r="D39" s="5"/>
      <c r="E39" s="5"/>
      <c r="F39" s="5">
        <v>0</v>
      </c>
      <c r="G39" s="8">
        <v>4520</v>
      </c>
      <c r="H39" s="8">
        <v>4520</v>
      </c>
      <c r="I39" s="248" t="s">
        <v>1619</v>
      </c>
      <c r="J39" s="252" t="s">
        <v>1620</v>
      </c>
      <c r="K39" s="252" t="s">
        <v>1621</v>
      </c>
      <c r="L39" s="301" t="s">
        <v>1392</v>
      </c>
    </row>
    <row r="40" spans="1:12" ht="60" customHeight="1">
      <c r="A40" s="1" t="s">
        <v>1085</v>
      </c>
      <c r="B40" s="160" t="s">
        <v>832</v>
      </c>
      <c r="C40" s="10">
        <v>41</v>
      </c>
      <c r="D40" s="10"/>
      <c r="E40" s="10"/>
      <c r="F40" s="57">
        <v>0</v>
      </c>
      <c r="G40" s="8">
        <v>5880</v>
      </c>
      <c r="H40" s="8">
        <v>5880</v>
      </c>
      <c r="I40" s="256"/>
      <c r="J40" s="263"/>
      <c r="K40" s="263"/>
      <c r="L40" s="302"/>
    </row>
    <row r="41" spans="1:12" ht="126" customHeight="1">
      <c r="A41" s="1" t="s">
        <v>1085</v>
      </c>
      <c r="B41" s="160" t="s">
        <v>832</v>
      </c>
      <c r="C41" s="10">
        <v>42</v>
      </c>
      <c r="D41" s="10"/>
      <c r="E41" s="10"/>
      <c r="F41" s="57">
        <v>0</v>
      </c>
      <c r="G41" s="8">
        <v>148</v>
      </c>
      <c r="H41" s="8">
        <v>148</v>
      </c>
      <c r="I41" s="1" t="s">
        <v>440</v>
      </c>
      <c r="J41" s="2" t="s">
        <v>441</v>
      </c>
      <c r="K41" s="2" t="s">
        <v>442</v>
      </c>
      <c r="L41" s="17" t="s">
        <v>1020</v>
      </c>
    </row>
    <row r="42" spans="1:12" ht="182.25" customHeight="1">
      <c r="A42" s="1" t="s">
        <v>1085</v>
      </c>
      <c r="B42" s="160" t="s">
        <v>831</v>
      </c>
      <c r="C42" s="10">
        <v>43</v>
      </c>
      <c r="D42" s="10"/>
      <c r="E42" s="10"/>
      <c r="F42" s="57">
        <v>0</v>
      </c>
      <c r="G42" s="8">
        <v>69400</v>
      </c>
      <c r="H42" s="8">
        <v>69400</v>
      </c>
      <c r="I42" s="1" t="s">
        <v>1017</v>
      </c>
      <c r="J42" s="2" t="s">
        <v>1018</v>
      </c>
      <c r="K42" s="2" t="s">
        <v>1019</v>
      </c>
      <c r="L42" s="17" t="s">
        <v>1021</v>
      </c>
    </row>
    <row r="43" spans="1:12" ht="182.25" customHeight="1">
      <c r="A43" s="1" t="s">
        <v>1085</v>
      </c>
      <c r="B43" s="160"/>
      <c r="C43" s="10">
        <v>43</v>
      </c>
      <c r="D43" s="10"/>
      <c r="E43" s="10"/>
      <c r="F43" s="57">
        <v>0</v>
      </c>
      <c r="G43" s="8">
        <v>69400</v>
      </c>
      <c r="H43" s="8">
        <v>69400</v>
      </c>
      <c r="I43" s="1" t="s">
        <v>1386</v>
      </c>
      <c r="J43" s="2" t="s">
        <v>1018</v>
      </c>
      <c r="K43" s="2" t="s">
        <v>1019</v>
      </c>
      <c r="L43" s="17" t="s">
        <v>1387</v>
      </c>
    </row>
    <row r="44" spans="1:12" ht="182.25" customHeight="1">
      <c r="A44" s="1" t="s">
        <v>1085</v>
      </c>
      <c r="B44" s="160" t="s">
        <v>832</v>
      </c>
      <c r="C44" s="10">
        <v>44</v>
      </c>
      <c r="D44" s="10"/>
      <c r="E44" s="10"/>
      <c r="F44" s="57">
        <v>0</v>
      </c>
      <c r="G44" s="8">
        <v>20000</v>
      </c>
      <c r="H44" s="8">
        <v>20000</v>
      </c>
      <c r="I44" s="1" t="s">
        <v>1022</v>
      </c>
      <c r="J44" s="2" t="s">
        <v>377</v>
      </c>
      <c r="K44" s="2" t="s">
        <v>1023</v>
      </c>
      <c r="L44" s="17" t="s">
        <v>1385</v>
      </c>
    </row>
    <row r="45" spans="1:12" ht="16.5">
      <c r="A45" s="6"/>
      <c r="B45" s="83"/>
      <c r="C45" s="12"/>
      <c r="D45" s="12"/>
      <c r="E45" s="12"/>
      <c r="F45" s="82"/>
      <c r="G45" s="156"/>
      <c r="H45" s="156"/>
      <c r="I45" s="6"/>
      <c r="J45" s="157"/>
      <c r="K45" s="157"/>
      <c r="L45" s="158"/>
    </row>
    <row r="46" spans="1:12" ht="49.5" customHeight="1">
      <c r="A46" s="299" t="s">
        <v>642</v>
      </c>
      <c r="B46" s="299"/>
      <c r="C46" s="299"/>
      <c r="D46" s="299"/>
      <c r="E46" s="299"/>
      <c r="F46" s="299"/>
      <c r="G46" s="299"/>
      <c r="H46" s="299"/>
      <c r="I46" s="299"/>
      <c r="J46" s="299"/>
      <c r="K46" s="299"/>
      <c r="L46" s="299"/>
    </row>
    <row r="47" spans="1:12" ht="49.5" customHeight="1">
      <c r="A47" s="300" t="s">
        <v>643</v>
      </c>
      <c r="B47" s="300"/>
      <c r="C47" s="300"/>
      <c r="D47" s="300"/>
      <c r="E47" s="300"/>
      <c r="F47" s="300"/>
      <c r="G47" s="300"/>
      <c r="H47" s="300"/>
      <c r="I47" s="300"/>
      <c r="J47" s="300"/>
      <c r="K47" s="300"/>
      <c r="L47" s="300"/>
    </row>
    <row r="48" ht="16.5">
      <c r="I48" s="43"/>
    </row>
    <row r="49" ht="16.5">
      <c r="I49" s="43"/>
    </row>
    <row r="50" ht="16.5">
      <c r="I50" s="43"/>
    </row>
    <row r="51" ht="16.5">
      <c r="I51" s="43"/>
    </row>
    <row r="52" ht="16.5">
      <c r="I52" s="12"/>
    </row>
    <row r="53" ht="16.5">
      <c r="I53" s="12"/>
    </row>
    <row r="54" ht="16.5">
      <c r="I54" s="12"/>
    </row>
    <row r="55" ht="16.5">
      <c r="I55" s="12"/>
    </row>
    <row r="56" ht="16.5">
      <c r="I56" s="12"/>
    </row>
    <row r="57" ht="16.5">
      <c r="I57" s="12"/>
    </row>
  </sheetData>
  <sheetProtection/>
  <autoFilter ref="A1:L44"/>
  <mergeCells count="6">
    <mergeCell ref="A46:L46"/>
    <mergeCell ref="A47:L47"/>
    <mergeCell ref="I39:I40"/>
    <mergeCell ref="J39:J40"/>
    <mergeCell ref="K39:K40"/>
    <mergeCell ref="L39:L40"/>
  </mergeCells>
  <printOptions/>
  <pageMargins left="0.3937007874015748" right="0.3937007874015748" top="0.3937007874015748" bottom="0.3937007874015748" header="0.5118110236220472" footer="0.5118110236220472"/>
  <pageSetup fitToHeight="1" fitToWidth="1" horizontalDpi="600" verticalDpi="600" orientation="landscape" paperSize="9" scale="10" r:id="rId2"/>
  <drawing r:id="rId1"/>
</worksheet>
</file>

<file path=xl/worksheets/sheet5.xml><?xml version="1.0" encoding="utf-8"?>
<worksheet xmlns="http://schemas.openxmlformats.org/spreadsheetml/2006/main" xmlns:r="http://schemas.openxmlformats.org/officeDocument/2006/relationships">
  <dimension ref="A1:L19"/>
  <sheetViews>
    <sheetView zoomScale="85" zoomScaleNormal="85" zoomScalePageLayoutView="0" workbookViewId="0" topLeftCell="A1">
      <selection activeCell="H2" sqref="H2"/>
    </sheetView>
  </sheetViews>
  <sheetFormatPr defaultColWidth="9.00390625" defaultRowHeight="16.5"/>
  <cols>
    <col min="1" max="1" width="9.00390625" style="12" customWidth="1"/>
    <col min="2" max="2" width="5.625" style="83" customWidth="1"/>
    <col min="3" max="3" width="5.625" style="12" customWidth="1"/>
    <col min="4" max="5" width="8.625" style="12" customWidth="1"/>
    <col min="6" max="6" width="9.625" style="81" customWidth="1"/>
    <col min="7" max="7" width="10.00390625" style="81" bestFit="1" customWidth="1"/>
    <col min="8" max="8" width="10.875" style="81" bestFit="1" customWidth="1"/>
    <col min="9" max="9" width="20.50390625" style="12" customWidth="1"/>
    <col min="10" max="10" width="14.00390625" style="69" customWidth="1"/>
    <col min="11" max="11" width="15.625" style="82" customWidth="1"/>
    <col min="12" max="12" width="47.625" style="69" customWidth="1"/>
    <col min="13" max="16384" width="9.00390625" style="12" customWidth="1"/>
  </cols>
  <sheetData>
    <row r="1" spans="1:12" s="38" customFormat="1" ht="49.5" customHeight="1">
      <c r="A1" s="5" t="s">
        <v>1172</v>
      </c>
      <c r="B1" s="1" t="s">
        <v>1463</v>
      </c>
      <c r="C1" s="2" t="s">
        <v>1288</v>
      </c>
      <c r="D1" s="3" t="s">
        <v>1289</v>
      </c>
      <c r="E1" s="3" t="s">
        <v>1143</v>
      </c>
      <c r="F1" s="4" t="s">
        <v>854</v>
      </c>
      <c r="G1" s="4" t="s">
        <v>1144</v>
      </c>
      <c r="H1" s="4" t="s">
        <v>1145</v>
      </c>
      <c r="I1" s="2" t="s">
        <v>333</v>
      </c>
      <c r="J1" s="2" t="s">
        <v>334</v>
      </c>
      <c r="K1" s="1" t="s">
        <v>335</v>
      </c>
      <c r="L1" s="2" t="s">
        <v>336</v>
      </c>
    </row>
    <row r="2" spans="1:12" s="80" customFormat="1" ht="72" customHeight="1">
      <c r="A2" s="58"/>
      <c r="B2" s="1"/>
      <c r="C2" s="7"/>
      <c r="D2" s="39"/>
      <c r="E2" s="39"/>
      <c r="F2" s="52"/>
      <c r="G2" s="52"/>
      <c r="H2" s="161">
        <v>10302</v>
      </c>
      <c r="I2" s="40" t="s">
        <v>1174</v>
      </c>
      <c r="J2" s="18"/>
      <c r="K2" s="1"/>
      <c r="L2" s="17"/>
    </row>
    <row r="3" spans="1:12" s="126" customFormat="1" ht="159" customHeight="1">
      <c r="A3" s="1" t="s">
        <v>1085</v>
      </c>
      <c r="B3" s="152" t="s">
        <v>1044</v>
      </c>
      <c r="C3" s="5">
        <v>35</v>
      </c>
      <c r="D3" s="5"/>
      <c r="E3" s="5"/>
      <c r="F3" s="5">
        <v>0</v>
      </c>
      <c r="G3" s="143">
        <v>16061</v>
      </c>
      <c r="H3" s="143">
        <v>16061</v>
      </c>
      <c r="I3" s="1" t="s">
        <v>1045</v>
      </c>
      <c r="J3" s="2" t="s">
        <v>1046</v>
      </c>
      <c r="K3" s="2" t="s">
        <v>1047</v>
      </c>
      <c r="L3" s="18" t="s">
        <v>1397</v>
      </c>
    </row>
    <row r="4" spans="1:12" s="128" customFormat="1" ht="159" customHeight="1">
      <c r="A4" s="1" t="s">
        <v>1353</v>
      </c>
      <c r="B4" s="1" t="s">
        <v>974</v>
      </c>
      <c r="C4" s="5">
        <v>37</v>
      </c>
      <c r="D4" s="5"/>
      <c r="E4" s="5"/>
      <c r="F4" s="5">
        <v>0</v>
      </c>
      <c r="G4" s="8">
        <v>16917</v>
      </c>
      <c r="H4" s="159">
        <v>16917</v>
      </c>
      <c r="I4" s="1" t="s">
        <v>975</v>
      </c>
      <c r="J4" s="2" t="s">
        <v>976</v>
      </c>
      <c r="K4" s="2" t="s">
        <v>977</v>
      </c>
      <c r="L4" s="18" t="s">
        <v>978</v>
      </c>
    </row>
    <row r="5" spans="2:12" ht="16.5">
      <c r="B5" s="6"/>
      <c r="C5" s="63"/>
      <c r="D5" s="25"/>
      <c r="E5" s="25"/>
      <c r="F5" s="64"/>
      <c r="G5" s="79"/>
      <c r="H5" s="79">
        <f>SUM(H2:H4)</f>
        <v>43280</v>
      </c>
      <c r="I5" s="42"/>
      <c r="J5" s="42"/>
      <c r="K5" s="42"/>
      <c r="L5" s="68"/>
    </row>
    <row r="6" ht="16.5">
      <c r="I6" s="6"/>
    </row>
    <row r="7" ht="16.5">
      <c r="I7" s="6"/>
    </row>
    <row r="8" ht="16.5">
      <c r="I8" s="42"/>
    </row>
    <row r="9" ht="16.5">
      <c r="I9" s="42"/>
    </row>
    <row r="10" ht="16.5">
      <c r="I10" s="42"/>
    </row>
    <row r="11" ht="16.5">
      <c r="I11" s="43"/>
    </row>
    <row r="12" ht="16.5">
      <c r="I12" s="43"/>
    </row>
    <row r="13" ht="16.5">
      <c r="I13" s="43"/>
    </row>
    <row r="14" ht="16.5">
      <c r="I14" s="43"/>
    </row>
    <row r="15" ht="16.5">
      <c r="I15" s="43"/>
    </row>
    <row r="16" ht="16.5">
      <c r="I16" s="43"/>
    </row>
    <row r="17" ht="16.5">
      <c r="I17" s="43"/>
    </row>
    <row r="18" ht="16.5">
      <c r="I18" s="43"/>
    </row>
    <row r="19" ht="16.5">
      <c r="I19" s="43"/>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20"/>
  <sheetViews>
    <sheetView zoomScale="87" zoomScaleNormal="87" zoomScalePageLayoutView="0" workbookViewId="0" topLeftCell="A1">
      <pane ySplit="1" topLeftCell="A2" activePane="bottomLeft" state="frozen"/>
      <selection pane="topLeft" activeCell="A1" sqref="A1"/>
      <selection pane="bottomLeft" activeCell="K5" sqref="K5"/>
    </sheetView>
  </sheetViews>
  <sheetFormatPr defaultColWidth="9.00390625" defaultRowHeight="16.5"/>
  <cols>
    <col min="1" max="1" width="5.625" style="33" customWidth="1"/>
    <col min="2" max="2" width="5.625" style="9" customWidth="1"/>
    <col min="3" max="4" width="8.625" style="9" hidden="1" customWidth="1"/>
    <col min="5" max="5" width="5.625" style="31" customWidth="1"/>
    <col min="6" max="6" width="8.625" style="132" customWidth="1"/>
    <col min="7" max="7" width="8.625" style="31" customWidth="1"/>
    <col min="8" max="8" width="20.50390625" style="9" customWidth="1"/>
    <col min="9" max="9" width="14.00390625" style="29" customWidth="1"/>
    <col min="10" max="10" width="15.625" style="14" customWidth="1"/>
    <col min="11" max="11" width="47.625" style="29" customWidth="1"/>
    <col min="12" max="16384" width="9.00390625" style="9" customWidth="1"/>
  </cols>
  <sheetData>
    <row r="1" spans="1:11" s="38" customFormat="1" ht="87.75" customHeight="1">
      <c r="A1" s="1" t="s">
        <v>1371</v>
      </c>
      <c r="B1" s="2" t="s">
        <v>1288</v>
      </c>
      <c r="C1" s="3" t="s">
        <v>1289</v>
      </c>
      <c r="D1" s="3" t="s">
        <v>1143</v>
      </c>
      <c r="E1" s="4" t="s">
        <v>726</v>
      </c>
      <c r="F1" s="4" t="s">
        <v>1144</v>
      </c>
      <c r="G1" s="4" t="s">
        <v>1145</v>
      </c>
      <c r="H1" s="2" t="s">
        <v>333</v>
      </c>
      <c r="I1" s="2" t="s">
        <v>334</v>
      </c>
      <c r="J1" s="1" t="s">
        <v>335</v>
      </c>
      <c r="K1" s="2" t="s">
        <v>336</v>
      </c>
    </row>
    <row r="2" spans="1:11" ht="49.5">
      <c r="A2" s="1" t="s">
        <v>1353</v>
      </c>
      <c r="B2" s="23">
        <v>1</v>
      </c>
      <c r="C2" s="23"/>
      <c r="D2" s="23"/>
      <c r="E2" s="52">
        <v>0</v>
      </c>
      <c r="F2" s="133">
        <v>7304</v>
      </c>
      <c r="G2" s="52">
        <f>E2+F2</f>
        <v>7304</v>
      </c>
      <c r="H2" s="18" t="s">
        <v>1326</v>
      </c>
      <c r="I2" s="44" t="s">
        <v>941</v>
      </c>
      <c r="J2" s="5">
        <v>101.01</v>
      </c>
      <c r="K2" s="78" t="s">
        <v>1532</v>
      </c>
    </row>
    <row r="3" spans="1:11" ht="49.5">
      <c r="A3" s="1" t="s">
        <v>1353</v>
      </c>
      <c r="B3" s="23">
        <v>2</v>
      </c>
      <c r="C3" s="23"/>
      <c r="D3" s="23"/>
      <c r="E3" s="52">
        <v>0</v>
      </c>
      <c r="F3" s="133">
        <v>780</v>
      </c>
      <c r="G3" s="52">
        <f aca="true" t="shared" si="0" ref="G3:G20">E3+F3</f>
        <v>780</v>
      </c>
      <c r="H3" s="18" t="s">
        <v>1325</v>
      </c>
      <c r="I3" s="44" t="s">
        <v>941</v>
      </c>
      <c r="J3" s="5">
        <v>101.01</v>
      </c>
      <c r="K3" s="78" t="s">
        <v>1533</v>
      </c>
    </row>
    <row r="4" spans="1:11" ht="49.5">
      <c r="A4" s="1" t="s">
        <v>1353</v>
      </c>
      <c r="B4" s="23">
        <v>3</v>
      </c>
      <c r="C4" s="23"/>
      <c r="D4" s="23"/>
      <c r="E4" s="52">
        <v>0</v>
      </c>
      <c r="F4" s="133">
        <v>33180</v>
      </c>
      <c r="G4" s="52">
        <f>E4+F4</f>
        <v>33180</v>
      </c>
      <c r="H4" s="18" t="s">
        <v>942</v>
      </c>
      <c r="I4" s="44" t="s">
        <v>940</v>
      </c>
      <c r="J4" s="5" t="s">
        <v>1324</v>
      </c>
      <c r="K4" s="78" t="s">
        <v>1534</v>
      </c>
    </row>
    <row r="5" spans="1:11" ht="49.5">
      <c r="A5" s="1" t="s">
        <v>1353</v>
      </c>
      <c r="B5" s="23">
        <v>4</v>
      </c>
      <c r="C5" s="23"/>
      <c r="D5" s="23"/>
      <c r="E5" s="52">
        <v>0</v>
      </c>
      <c r="F5" s="134">
        <v>42006</v>
      </c>
      <c r="G5" s="52">
        <f t="shared" si="0"/>
        <v>42006</v>
      </c>
      <c r="H5" s="1" t="s">
        <v>943</v>
      </c>
      <c r="I5" s="44" t="s">
        <v>944</v>
      </c>
      <c r="J5" s="5" t="s">
        <v>1323</v>
      </c>
      <c r="K5" s="78" t="s">
        <v>1535</v>
      </c>
    </row>
    <row r="6" spans="1:11" ht="49.5">
      <c r="A6" s="1" t="s">
        <v>1353</v>
      </c>
      <c r="B6" s="23">
        <v>5</v>
      </c>
      <c r="C6" s="23"/>
      <c r="D6" s="23"/>
      <c r="E6" s="52">
        <v>0</v>
      </c>
      <c r="F6" s="133">
        <v>13366</v>
      </c>
      <c r="G6" s="52">
        <f t="shared" si="0"/>
        <v>13366</v>
      </c>
      <c r="H6" s="1" t="s">
        <v>946</v>
      </c>
      <c r="I6" s="44" t="s">
        <v>945</v>
      </c>
      <c r="J6" s="5" t="s">
        <v>400</v>
      </c>
      <c r="K6" s="78" t="s">
        <v>1536</v>
      </c>
    </row>
    <row r="7" spans="1:11" ht="49.5">
      <c r="A7" s="1" t="s">
        <v>1353</v>
      </c>
      <c r="B7" s="23">
        <v>6</v>
      </c>
      <c r="C7" s="23"/>
      <c r="D7" s="23"/>
      <c r="E7" s="52">
        <v>0</v>
      </c>
      <c r="F7" s="134">
        <v>13797</v>
      </c>
      <c r="G7" s="52">
        <f t="shared" si="0"/>
        <v>13797</v>
      </c>
      <c r="H7" s="1" t="s">
        <v>947</v>
      </c>
      <c r="I7" s="60" t="s">
        <v>945</v>
      </c>
      <c r="J7" s="5" t="s">
        <v>401</v>
      </c>
      <c r="K7" s="78" t="s">
        <v>1536</v>
      </c>
    </row>
    <row r="8" spans="1:11" ht="33">
      <c r="A8" s="1" t="s">
        <v>1353</v>
      </c>
      <c r="B8" s="23">
        <v>7</v>
      </c>
      <c r="C8" s="23"/>
      <c r="D8" s="23"/>
      <c r="E8" s="52">
        <v>0</v>
      </c>
      <c r="F8" s="134">
        <v>5292</v>
      </c>
      <c r="G8" s="52">
        <f t="shared" si="0"/>
        <v>5292</v>
      </c>
      <c r="H8" s="1" t="s">
        <v>397</v>
      </c>
      <c r="I8" s="60" t="s">
        <v>945</v>
      </c>
      <c r="J8" s="5" t="s">
        <v>401</v>
      </c>
      <c r="K8" s="78" t="s">
        <v>1537</v>
      </c>
    </row>
    <row r="9" spans="1:11" ht="33">
      <c r="A9" s="1" t="s">
        <v>1353</v>
      </c>
      <c r="B9" s="23">
        <v>8</v>
      </c>
      <c r="C9" s="23"/>
      <c r="D9" s="23"/>
      <c r="E9" s="52">
        <v>0</v>
      </c>
      <c r="F9" s="134">
        <v>8253</v>
      </c>
      <c r="G9" s="52">
        <f t="shared" si="0"/>
        <v>8253</v>
      </c>
      <c r="H9" s="1" t="s">
        <v>398</v>
      </c>
      <c r="I9" s="60" t="s">
        <v>945</v>
      </c>
      <c r="J9" s="5" t="s">
        <v>402</v>
      </c>
      <c r="K9" s="78" t="s">
        <v>1538</v>
      </c>
    </row>
    <row r="10" spans="1:11" ht="33">
      <c r="A10" s="1" t="s">
        <v>1353</v>
      </c>
      <c r="B10" s="23">
        <v>9</v>
      </c>
      <c r="C10" s="23"/>
      <c r="D10" s="23"/>
      <c r="E10" s="52">
        <v>0</v>
      </c>
      <c r="F10" s="134">
        <v>5040</v>
      </c>
      <c r="G10" s="52">
        <f t="shared" si="0"/>
        <v>5040</v>
      </c>
      <c r="H10" s="1" t="s">
        <v>399</v>
      </c>
      <c r="I10" s="60" t="s">
        <v>945</v>
      </c>
      <c r="J10" s="5" t="s">
        <v>400</v>
      </c>
      <c r="K10" s="60" t="s">
        <v>1528</v>
      </c>
    </row>
    <row r="11" spans="1:11" ht="33">
      <c r="A11" s="1" t="s">
        <v>1353</v>
      </c>
      <c r="B11" s="23">
        <v>10</v>
      </c>
      <c r="C11" s="23"/>
      <c r="D11" s="23"/>
      <c r="E11" s="52">
        <v>0</v>
      </c>
      <c r="F11" s="135">
        <v>26527</v>
      </c>
      <c r="G11" s="52">
        <f t="shared" si="0"/>
        <v>26527</v>
      </c>
      <c r="H11" s="1" t="s">
        <v>148</v>
      </c>
      <c r="I11" s="60" t="s">
        <v>153</v>
      </c>
      <c r="J11" s="5" t="s">
        <v>154</v>
      </c>
      <c r="K11" s="164" t="s">
        <v>1529</v>
      </c>
    </row>
    <row r="12" spans="1:11" ht="33">
      <c r="A12" s="1" t="s">
        <v>1353</v>
      </c>
      <c r="B12" s="23">
        <v>11</v>
      </c>
      <c r="C12" s="23"/>
      <c r="D12" s="23"/>
      <c r="E12" s="52">
        <v>0</v>
      </c>
      <c r="F12" s="135">
        <v>83091</v>
      </c>
      <c r="G12" s="52">
        <f t="shared" si="0"/>
        <v>83091</v>
      </c>
      <c r="H12" s="1" t="s">
        <v>149</v>
      </c>
      <c r="I12" s="60" t="s">
        <v>153</v>
      </c>
      <c r="J12" s="5">
        <v>101.07</v>
      </c>
      <c r="K12" s="164" t="s">
        <v>1519</v>
      </c>
    </row>
    <row r="13" spans="1:11" ht="49.5">
      <c r="A13" s="1" t="s">
        <v>1353</v>
      </c>
      <c r="B13" s="23">
        <v>12</v>
      </c>
      <c r="C13" s="23"/>
      <c r="D13" s="23"/>
      <c r="E13" s="52">
        <v>0</v>
      </c>
      <c r="F13" s="135">
        <v>23078</v>
      </c>
      <c r="G13" s="52">
        <f t="shared" si="0"/>
        <v>23078</v>
      </c>
      <c r="H13" s="1" t="s">
        <v>151</v>
      </c>
      <c r="I13" s="60" t="s">
        <v>155</v>
      </c>
      <c r="J13" s="5" t="s">
        <v>150</v>
      </c>
      <c r="K13" s="164" t="s">
        <v>1530</v>
      </c>
    </row>
    <row r="14" spans="1:11" ht="49.5">
      <c r="A14" s="1" t="s">
        <v>1353</v>
      </c>
      <c r="B14" s="23">
        <v>13</v>
      </c>
      <c r="C14" s="23"/>
      <c r="D14" s="23"/>
      <c r="E14" s="52">
        <v>0</v>
      </c>
      <c r="F14" s="133">
        <v>22656</v>
      </c>
      <c r="G14" s="52">
        <f t="shared" si="0"/>
        <v>22656</v>
      </c>
      <c r="H14" s="1" t="s">
        <v>152</v>
      </c>
      <c r="I14" s="60" t="s">
        <v>155</v>
      </c>
      <c r="J14" s="5" t="s">
        <v>150</v>
      </c>
      <c r="K14" s="164" t="s">
        <v>1531</v>
      </c>
    </row>
    <row r="15" spans="1:11" ht="49.5">
      <c r="A15" s="1" t="s">
        <v>1085</v>
      </c>
      <c r="B15" s="10"/>
      <c r="C15" s="10"/>
      <c r="D15" s="10"/>
      <c r="E15" s="163">
        <v>0</v>
      </c>
      <c r="F15" s="162">
        <v>29483</v>
      </c>
      <c r="G15" s="52">
        <f t="shared" si="0"/>
        <v>29483</v>
      </c>
      <c r="H15" s="164" t="s">
        <v>1522</v>
      </c>
      <c r="I15" s="165" t="s">
        <v>1507</v>
      </c>
      <c r="J15" s="166" t="s">
        <v>1513</v>
      </c>
      <c r="K15" s="164" t="s">
        <v>1516</v>
      </c>
    </row>
    <row r="16" spans="1:11" ht="49.5">
      <c r="A16" s="1" t="s">
        <v>1085</v>
      </c>
      <c r="B16" s="10"/>
      <c r="C16" s="10"/>
      <c r="D16" s="10"/>
      <c r="E16" s="163">
        <v>0</v>
      </c>
      <c r="F16" s="162">
        <v>29643</v>
      </c>
      <c r="G16" s="52">
        <f t="shared" si="0"/>
        <v>29643</v>
      </c>
      <c r="H16" s="164" t="s">
        <v>1523</v>
      </c>
      <c r="I16" s="165" t="s">
        <v>1508</v>
      </c>
      <c r="J16" s="166" t="s">
        <v>1514</v>
      </c>
      <c r="K16" s="164" t="s">
        <v>1517</v>
      </c>
    </row>
    <row r="17" spans="1:11" ht="49.5">
      <c r="A17" s="1" t="s">
        <v>1085</v>
      </c>
      <c r="B17" s="10"/>
      <c r="C17" s="10"/>
      <c r="D17" s="10"/>
      <c r="E17" s="163">
        <v>0</v>
      </c>
      <c r="F17" s="162">
        <v>9049</v>
      </c>
      <c r="G17" s="52">
        <f t="shared" si="0"/>
        <v>9049</v>
      </c>
      <c r="H17" s="164" t="s">
        <v>1524</v>
      </c>
      <c r="I17" s="165" t="s">
        <v>1509</v>
      </c>
      <c r="J17" s="166" t="s">
        <v>1515</v>
      </c>
      <c r="K17" s="164" t="s">
        <v>1518</v>
      </c>
    </row>
    <row r="18" spans="1:11" ht="33">
      <c r="A18" s="1" t="s">
        <v>1085</v>
      </c>
      <c r="B18" s="10"/>
      <c r="C18" s="10"/>
      <c r="D18" s="10"/>
      <c r="E18" s="163">
        <v>0</v>
      </c>
      <c r="F18" s="162">
        <v>41237</v>
      </c>
      <c r="G18" s="52">
        <f t="shared" si="0"/>
        <v>41237</v>
      </c>
      <c r="H18" s="164" t="s">
        <v>1525</v>
      </c>
      <c r="I18" s="165" t="s">
        <v>1510</v>
      </c>
      <c r="J18" s="166">
        <v>101.12</v>
      </c>
      <c r="K18" s="78" t="s">
        <v>1519</v>
      </c>
    </row>
    <row r="19" spans="1:11" ht="49.5">
      <c r="A19" s="1" t="s">
        <v>1085</v>
      </c>
      <c r="B19" s="10"/>
      <c r="C19" s="10"/>
      <c r="D19" s="10"/>
      <c r="E19" s="163">
        <v>0</v>
      </c>
      <c r="F19" s="162">
        <v>11375</v>
      </c>
      <c r="G19" s="52">
        <f t="shared" si="0"/>
        <v>11375</v>
      </c>
      <c r="H19" s="164" t="s">
        <v>1526</v>
      </c>
      <c r="I19" s="165" t="s">
        <v>1511</v>
      </c>
      <c r="J19" s="166" t="s">
        <v>1515</v>
      </c>
      <c r="K19" s="164" t="s">
        <v>1520</v>
      </c>
    </row>
    <row r="20" spans="1:11" ht="49.5">
      <c r="A20" s="1" t="s">
        <v>1085</v>
      </c>
      <c r="B20" s="10"/>
      <c r="C20" s="10"/>
      <c r="D20" s="10"/>
      <c r="E20" s="163">
        <v>0</v>
      </c>
      <c r="F20" s="162">
        <v>9531</v>
      </c>
      <c r="G20" s="52">
        <f t="shared" si="0"/>
        <v>9531</v>
      </c>
      <c r="H20" s="164" t="s">
        <v>1527</v>
      </c>
      <c r="I20" s="165" t="s">
        <v>1512</v>
      </c>
      <c r="J20" s="166" t="s">
        <v>1515</v>
      </c>
      <c r="K20" s="164" t="s">
        <v>1521</v>
      </c>
    </row>
  </sheetData>
  <sheetProtection/>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9">
      <selection activeCell="F37" sqref="F37"/>
    </sheetView>
  </sheetViews>
  <sheetFormatPr defaultColWidth="9.00390625" defaultRowHeight="16.5"/>
  <cols>
    <col min="1" max="1" width="9.00390625" style="9" customWidth="1"/>
    <col min="2" max="2" width="9.50390625" style="14" bestFit="1" customWidth="1"/>
    <col min="5" max="6" width="11.875" style="21" bestFit="1" customWidth="1"/>
    <col min="7" max="7" width="24.625" style="0" customWidth="1"/>
    <col min="8" max="8" width="13.50390625" style="9" customWidth="1"/>
    <col min="9" max="9" width="15.625" style="9" customWidth="1"/>
    <col min="10" max="10" width="46.75390625" style="9" customWidth="1"/>
  </cols>
  <sheetData>
    <row r="1" spans="1:10" ht="33">
      <c r="A1" s="65" t="s">
        <v>1247</v>
      </c>
      <c r="B1" s="47" t="s">
        <v>1248</v>
      </c>
      <c r="C1" s="85" t="s">
        <v>1249</v>
      </c>
      <c r="D1" s="85" t="s">
        <v>1250</v>
      </c>
      <c r="E1" s="84" t="s">
        <v>1257</v>
      </c>
      <c r="F1" s="84" t="s">
        <v>1251</v>
      </c>
      <c r="G1" s="47" t="s">
        <v>1252</v>
      </c>
      <c r="H1" s="47" t="s">
        <v>1253</v>
      </c>
      <c r="I1" s="65" t="s">
        <v>1254</v>
      </c>
      <c r="J1" s="47" t="s">
        <v>1255</v>
      </c>
    </row>
    <row r="2" spans="1:10" s="19" customFormat="1" ht="84" customHeight="1">
      <c r="A2" s="57" t="s">
        <v>1256</v>
      </c>
      <c r="B2" s="13">
        <v>1</v>
      </c>
      <c r="C2" s="77"/>
      <c r="D2" s="77"/>
      <c r="E2" s="4">
        <v>77894</v>
      </c>
      <c r="F2" s="4">
        <v>77894</v>
      </c>
      <c r="G2" s="2" t="s">
        <v>1258</v>
      </c>
      <c r="H2" s="2"/>
      <c r="I2" s="2"/>
      <c r="J2" s="56"/>
    </row>
    <row r="3" spans="1:10" s="19" customFormat="1" ht="115.5">
      <c r="A3" s="57" t="s">
        <v>1256</v>
      </c>
      <c r="B3" s="13">
        <v>2</v>
      </c>
      <c r="C3" s="77"/>
      <c r="D3" s="77"/>
      <c r="E3" s="4">
        <v>129634</v>
      </c>
      <c r="F3" s="4">
        <v>129634</v>
      </c>
      <c r="G3" s="2" t="s">
        <v>1259</v>
      </c>
      <c r="H3" s="2" t="s">
        <v>1260</v>
      </c>
      <c r="I3" s="2" t="s">
        <v>1261</v>
      </c>
      <c r="J3" s="56" t="s">
        <v>1262</v>
      </c>
    </row>
    <row r="4" spans="1:10" ht="148.5">
      <c r="A4" s="57" t="s">
        <v>1256</v>
      </c>
      <c r="B4" s="13">
        <v>3</v>
      </c>
      <c r="C4" s="86"/>
      <c r="D4" s="86"/>
      <c r="E4" s="4">
        <v>29209</v>
      </c>
      <c r="F4" s="4">
        <v>29209</v>
      </c>
      <c r="G4" s="2" t="s">
        <v>838</v>
      </c>
      <c r="H4" s="2" t="s">
        <v>138</v>
      </c>
      <c r="I4" s="2" t="s">
        <v>839</v>
      </c>
      <c r="J4" s="18" t="s">
        <v>1246</v>
      </c>
    </row>
    <row r="5" spans="1:10" s="9" customFormat="1" ht="82.5">
      <c r="A5" s="57" t="s">
        <v>1256</v>
      </c>
      <c r="B5" s="13">
        <v>4</v>
      </c>
      <c r="C5" s="10"/>
      <c r="D5" s="10"/>
      <c r="E5" s="88">
        <v>80487</v>
      </c>
      <c r="F5" s="88">
        <v>80487</v>
      </c>
      <c r="G5" s="2" t="s">
        <v>406</v>
      </c>
      <c r="H5" s="57" t="s">
        <v>1372</v>
      </c>
      <c r="I5" s="2" t="s">
        <v>407</v>
      </c>
      <c r="J5" s="27" t="s">
        <v>408</v>
      </c>
    </row>
    <row r="6" spans="1:10" s="9" customFormat="1" ht="115.5">
      <c r="A6" s="57" t="s">
        <v>1256</v>
      </c>
      <c r="B6" s="13">
        <v>5</v>
      </c>
      <c r="C6" s="10"/>
      <c r="D6" s="10"/>
      <c r="E6" s="88">
        <v>97907</v>
      </c>
      <c r="F6" s="88">
        <v>97907</v>
      </c>
      <c r="G6" s="2" t="s">
        <v>1180</v>
      </c>
      <c r="H6" s="2" t="s">
        <v>1459</v>
      </c>
      <c r="I6" s="2" t="s">
        <v>1460</v>
      </c>
      <c r="J6" s="56" t="s">
        <v>1650</v>
      </c>
    </row>
    <row r="7" spans="1:10" ht="43.5" customHeight="1">
      <c r="A7" s="57" t="s">
        <v>1256</v>
      </c>
      <c r="B7" s="5">
        <v>6</v>
      </c>
      <c r="C7" s="86"/>
      <c r="D7" s="86"/>
      <c r="E7" s="90">
        <v>95765</v>
      </c>
      <c r="F7" s="90">
        <v>95765</v>
      </c>
      <c r="G7" s="2" t="s">
        <v>1477</v>
      </c>
      <c r="H7" s="2" t="s">
        <v>1478</v>
      </c>
      <c r="I7" s="2" t="s">
        <v>1479</v>
      </c>
      <c r="J7" s="10"/>
    </row>
    <row r="8" spans="1:10" ht="33">
      <c r="A8" s="57" t="s">
        <v>1256</v>
      </c>
      <c r="B8" s="5">
        <v>7</v>
      </c>
      <c r="C8" s="86"/>
      <c r="D8" s="86"/>
      <c r="E8" s="90">
        <v>46595</v>
      </c>
      <c r="F8" s="90">
        <v>46595</v>
      </c>
      <c r="G8" s="2" t="s">
        <v>1028</v>
      </c>
      <c r="H8" s="2" t="s">
        <v>1628</v>
      </c>
      <c r="I8" s="2" t="s">
        <v>1029</v>
      </c>
      <c r="J8" s="10"/>
    </row>
    <row r="9" spans="1:10" ht="33">
      <c r="A9" s="57" t="s">
        <v>1256</v>
      </c>
      <c r="B9" s="5">
        <v>8</v>
      </c>
      <c r="C9" s="86"/>
      <c r="D9" s="86"/>
      <c r="E9" s="90">
        <v>26557</v>
      </c>
      <c r="F9" s="90">
        <v>26557</v>
      </c>
      <c r="G9" s="2" t="s">
        <v>277</v>
      </c>
      <c r="H9" s="2" t="s">
        <v>278</v>
      </c>
      <c r="I9" s="2" t="s">
        <v>279</v>
      </c>
      <c r="J9" s="10"/>
    </row>
    <row r="10" spans="1:10" ht="33">
      <c r="A10" s="57" t="s">
        <v>1256</v>
      </c>
      <c r="B10" s="5">
        <v>9</v>
      </c>
      <c r="C10" s="86"/>
      <c r="D10" s="86"/>
      <c r="E10" s="90">
        <v>146096</v>
      </c>
      <c r="F10" s="90">
        <v>146096</v>
      </c>
      <c r="G10" s="2" t="s">
        <v>220</v>
      </c>
      <c r="H10" s="2" t="s">
        <v>1268</v>
      </c>
      <c r="I10" s="2" t="s">
        <v>1269</v>
      </c>
      <c r="J10" s="10"/>
    </row>
    <row r="11" spans="1:10" ht="90.75" customHeight="1">
      <c r="A11" s="57" t="s">
        <v>1256</v>
      </c>
      <c r="B11" s="5">
        <v>10</v>
      </c>
      <c r="C11" s="77"/>
      <c r="D11" s="77"/>
      <c r="E11" s="92">
        <v>86252</v>
      </c>
      <c r="F11" s="92">
        <v>86252</v>
      </c>
      <c r="G11" s="99" t="s">
        <v>56</v>
      </c>
      <c r="H11" s="57" t="s">
        <v>57</v>
      </c>
      <c r="I11" s="99" t="s">
        <v>58</v>
      </c>
      <c r="J11" s="56" t="s">
        <v>55</v>
      </c>
    </row>
    <row r="12" spans="1:10" ht="82.5">
      <c r="A12" s="2" t="s">
        <v>457</v>
      </c>
      <c r="B12" s="2">
        <v>11</v>
      </c>
      <c r="C12" s="2"/>
      <c r="D12" s="2"/>
      <c r="E12" s="4">
        <v>77518</v>
      </c>
      <c r="F12" s="4">
        <v>77518</v>
      </c>
      <c r="G12" s="2" t="s">
        <v>468</v>
      </c>
      <c r="H12" s="2" t="s">
        <v>469</v>
      </c>
      <c r="I12" s="2" t="s">
        <v>470</v>
      </c>
      <c r="J12" s="17" t="s">
        <v>471</v>
      </c>
    </row>
    <row r="13" spans="1:10" ht="99">
      <c r="A13" s="2" t="s">
        <v>457</v>
      </c>
      <c r="B13" s="2">
        <v>12</v>
      </c>
      <c r="C13" s="86"/>
      <c r="D13" s="86"/>
      <c r="E13" s="90">
        <v>56934</v>
      </c>
      <c r="F13" s="90">
        <v>56934</v>
      </c>
      <c r="G13" s="2" t="s">
        <v>472</v>
      </c>
      <c r="H13" s="2" t="s">
        <v>474</v>
      </c>
      <c r="I13" s="2" t="s">
        <v>473</v>
      </c>
      <c r="J13" s="17" t="s">
        <v>475</v>
      </c>
    </row>
    <row r="14" spans="1:10" ht="33">
      <c r="A14" s="57" t="s">
        <v>1256</v>
      </c>
      <c r="B14" s="2">
        <v>13</v>
      </c>
      <c r="C14" s="86"/>
      <c r="D14" s="86"/>
      <c r="E14" s="90">
        <v>83429</v>
      </c>
      <c r="F14" s="90">
        <v>83429</v>
      </c>
      <c r="G14" s="2" t="s">
        <v>357</v>
      </c>
      <c r="H14" s="2"/>
      <c r="I14" s="2"/>
      <c r="J14" s="10"/>
    </row>
    <row r="15" spans="1:10" ht="33">
      <c r="A15" s="57" t="s">
        <v>1256</v>
      </c>
      <c r="B15" s="2">
        <v>14</v>
      </c>
      <c r="C15" s="86"/>
      <c r="D15" s="86"/>
      <c r="E15" s="90">
        <v>140126</v>
      </c>
      <c r="F15" s="90">
        <v>140126</v>
      </c>
      <c r="G15" s="2" t="s">
        <v>1487</v>
      </c>
      <c r="H15" s="2"/>
      <c r="I15" s="2"/>
      <c r="J15" s="10"/>
    </row>
    <row r="16" spans="1:10" ht="33">
      <c r="A16" s="57" t="s">
        <v>1256</v>
      </c>
      <c r="B16" s="2">
        <v>15</v>
      </c>
      <c r="C16" s="86"/>
      <c r="D16" s="86"/>
      <c r="E16" s="90">
        <v>29082</v>
      </c>
      <c r="F16" s="90">
        <v>29082</v>
      </c>
      <c r="G16" s="2" t="s">
        <v>1486</v>
      </c>
      <c r="H16" s="2"/>
      <c r="I16" s="2"/>
      <c r="J16" s="10"/>
    </row>
    <row r="17" spans="1:10" ht="82.5">
      <c r="A17" s="57" t="s">
        <v>1256</v>
      </c>
      <c r="B17" s="2">
        <v>16</v>
      </c>
      <c r="C17" s="86"/>
      <c r="D17" s="86"/>
      <c r="E17" s="90">
        <v>22764</v>
      </c>
      <c r="F17" s="90">
        <v>22764</v>
      </c>
      <c r="G17" s="2" t="s">
        <v>114</v>
      </c>
      <c r="H17" s="2" t="s">
        <v>115</v>
      </c>
      <c r="I17" s="2" t="s">
        <v>116</v>
      </c>
      <c r="J17" s="17" t="s">
        <v>117</v>
      </c>
    </row>
    <row r="18" spans="1:10" ht="66">
      <c r="A18" s="57" t="s">
        <v>457</v>
      </c>
      <c r="B18" s="2">
        <v>17</v>
      </c>
      <c r="C18" s="86"/>
      <c r="D18" s="86"/>
      <c r="E18" s="90">
        <v>14896</v>
      </c>
      <c r="F18" s="90">
        <v>14896</v>
      </c>
      <c r="G18" s="2" t="s">
        <v>888</v>
      </c>
      <c r="H18" s="2" t="s">
        <v>889</v>
      </c>
      <c r="I18" s="2" t="s">
        <v>890</v>
      </c>
      <c r="J18" s="17" t="s">
        <v>891</v>
      </c>
    </row>
    <row r="19" spans="1:10" ht="148.5">
      <c r="A19" s="57" t="s">
        <v>457</v>
      </c>
      <c r="B19" s="2">
        <v>18</v>
      </c>
      <c r="C19" s="86"/>
      <c r="D19" s="86"/>
      <c r="E19" s="90">
        <v>13838</v>
      </c>
      <c r="F19" s="90">
        <v>13838</v>
      </c>
      <c r="G19" s="2" t="s">
        <v>719</v>
      </c>
      <c r="H19" s="2" t="s">
        <v>720</v>
      </c>
      <c r="I19" s="2" t="s">
        <v>721</v>
      </c>
      <c r="J19" s="17" t="s">
        <v>722</v>
      </c>
    </row>
    <row r="20" spans="1:10" ht="165">
      <c r="A20" s="57" t="s">
        <v>457</v>
      </c>
      <c r="B20" s="2">
        <v>19</v>
      </c>
      <c r="C20" s="86"/>
      <c r="D20" s="86"/>
      <c r="E20" s="90">
        <v>12260</v>
      </c>
      <c r="F20" s="90">
        <v>12260</v>
      </c>
      <c r="G20" s="2" t="s">
        <v>993</v>
      </c>
      <c r="H20" s="2" t="s">
        <v>1478</v>
      </c>
      <c r="I20" s="2" t="s">
        <v>991</v>
      </c>
      <c r="J20" s="17" t="s">
        <v>992</v>
      </c>
    </row>
    <row r="21" spans="1:10" ht="150" customHeight="1">
      <c r="A21" s="107" t="s">
        <v>457</v>
      </c>
      <c r="B21" s="2">
        <v>20</v>
      </c>
      <c r="C21" s="103"/>
      <c r="D21" s="103"/>
      <c r="E21" s="90">
        <v>38957</v>
      </c>
      <c r="F21" s="90">
        <v>38957</v>
      </c>
      <c r="G21" s="2" t="s">
        <v>1081</v>
      </c>
      <c r="H21" s="102" t="s">
        <v>1078</v>
      </c>
      <c r="I21" s="102" t="s">
        <v>1079</v>
      </c>
      <c r="J21" s="104" t="s">
        <v>1080</v>
      </c>
    </row>
    <row r="22" spans="1:10" ht="115.5">
      <c r="A22" s="107" t="s">
        <v>457</v>
      </c>
      <c r="B22" s="2">
        <v>21</v>
      </c>
      <c r="C22" s="103"/>
      <c r="D22" s="103"/>
      <c r="E22" s="90">
        <v>15246</v>
      </c>
      <c r="F22" s="90">
        <v>15246</v>
      </c>
      <c r="G22" s="2" t="s">
        <v>1342</v>
      </c>
      <c r="H22" s="102" t="s">
        <v>696</v>
      </c>
      <c r="I22" s="102" t="s">
        <v>1343</v>
      </c>
      <c r="J22" s="104" t="s">
        <v>265</v>
      </c>
    </row>
    <row r="23" spans="1:10" ht="82.5">
      <c r="A23" s="107" t="s">
        <v>457</v>
      </c>
      <c r="B23" s="2">
        <v>22</v>
      </c>
      <c r="C23" s="103"/>
      <c r="D23" s="103"/>
      <c r="E23" s="90">
        <v>25152</v>
      </c>
      <c r="F23" s="90">
        <v>25152</v>
      </c>
      <c r="G23" s="2" t="s">
        <v>266</v>
      </c>
      <c r="H23" s="102" t="s">
        <v>267</v>
      </c>
      <c r="I23" s="102" t="s">
        <v>268</v>
      </c>
      <c r="J23" s="104" t="s">
        <v>269</v>
      </c>
    </row>
    <row r="24" spans="1:10" ht="102" customHeight="1">
      <c r="A24" s="107" t="s">
        <v>457</v>
      </c>
      <c r="B24" s="2">
        <v>23</v>
      </c>
      <c r="C24" s="103"/>
      <c r="D24" s="103"/>
      <c r="E24" s="90">
        <v>2054</v>
      </c>
      <c r="F24" s="90">
        <v>2054</v>
      </c>
      <c r="G24" s="2" t="s">
        <v>1308</v>
      </c>
      <c r="H24" s="102" t="s">
        <v>1309</v>
      </c>
      <c r="I24" s="102" t="s">
        <v>1310</v>
      </c>
      <c r="J24" s="104" t="s">
        <v>1311</v>
      </c>
    </row>
    <row r="25" spans="1:10" ht="181.5">
      <c r="A25" s="107" t="s">
        <v>457</v>
      </c>
      <c r="B25" s="2">
        <v>24</v>
      </c>
      <c r="C25" s="103"/>
      <c r="D25" s="103"/>
      <c r="E25" s="90">
        <v>7585</v>
      </c>
      <c r="F25" s="90">
        <v>7585</v>
      </c>
      <c r="G25" s="2" t="s">
        <v>1302</v>
      </c>
      <c r="H25" s="102" t="s">
        <v>1303</v>
      </c>
      <c r="I25" s="102" t="s">
        <v>1304</v>
      </c>
      <c r="J25" s="104" t="s">
        <v>374</v>
      </c>
    </row>
    <row r="26" spans="1:10" ht="99">
      <c r="A26" s="107" t="s">
        <v>457</v>
      </c>
      <c r="B26" s="2">
        <v>25</v>
      </c>
      <c r="C26" s="86"/>
      <c r="D26" s="86"/>
      <c r="E26" s="90">
        <v>20030</v>
      </c>
      <c r="F26" s="90">
        <v>20030</v>
      </c>
      <c r="G26" s="2" t="s">
        <v>937</v>
      </c>
      <c r="H26" s="102" t="s">
        <v>1352</v>
      </c>
      <c r="I26" s="102" t="s">
        <v>938</v>
      </c>
      <c r="J26" s="104" t="s">
        <v>939</v>
      </c>
    </row>
    <row r="27" spans="1:10" ht="83.25" customHeight="1">
      <c r="A27" s="107" t="s">
        <v>457</v>
      </c>
      <c r="B27" s="13">
        <v>26</v>
      </c>
      <c r="C27" s="86"/>
      <c r="D27" s="86"/>
      <c r="E27" s="90">
        <v>3530</v>
      </c>
      <c r="F27" s="90">
        <v>3530</v>
      </c>
      <c r="G27" s="2" t="s">
        <v>806</v>
      </c>
      <c r="H27" s="78" t="s">
        <v>804</v>
      </c>
      <c r="I27" s="78" t="s">
        <v>803</v>
      </c>
      <c r="J27" s="78" t="s">
        <v>805</v>
      </c>
    </row>
    <row r="28" spans="1:10" ht="66">
      <c r="A28" s="107" t="s">
        <v>457</v>
      </c>
      <c r="B28" s="13">
        <v>27</v>
      </c>
      <c r="C28" s="86"/>
      <c r="D28" s="86"/>
      <c r="E28" s="90">
        <v>8059</v>
      </c>
      <c r="F28" s="90">
        <v>8059</v>
      </c>
      <c r="G28" s="2" t="s">
        <v>817</v>
      </c>
      <c r="H28" s="10" t="s">
        <v>818</v>
      </c>
      <c r="I28" s="10" t="s">
        <v>819</v>
      </c>
      <c r="J28" s="78" t="s">
        <v>820</v>
      </c>
    </row>
    <row r="29" spans="1:10" ht="49.5">
      <c r="A29" s="107" t="s">
        <v>457</v>
      </c>
      <c r="B29" s="13">
        <v>28</v>
      </c>
      <c r="C29" s="86"/>
      <c r="D29" s="86"/>
      <c r="E29" s="90">
        <v>46224</v>
      </c>
      <c r="F29" s="90">
        <v>46224</v>
      </c>
      <c r="G29" s="2" t="s">
        <v>821</v>
      </c>
      <c r="H29" s="10" t="s">
        <v>822</v>
      </c>
      <c r="I29" s="99" t="s">
        <v>823</v>
      </c>
      <c r="J29" s="78"/>
    </row>
    <row r="30" spans="1:10" ht="49.5">
      <c r="A30" s="107" t="s">
        <v>457</v>
      </c>
      <c r="B30" s="13">
        <v>29</v>
      </c>
      <c r="C30" s="86"/>
      <c r="D30" s="86"/>
      <c r="E30" s="90">
        <v>69368</v>
      </c>
      <c r="F30" s="90">
        <v>69368</v>
      </c>
      <c r="G30" s="2" t="s">
        <v>1036</v>
      </c>
      <c r="H30" s="10" t="s">
        <v>111</v>
      </c>
      <c r="I30" s="99" t="s">
        <v>1038</v>
      </c>
      <c r="J30" s="78"/>
    </row>
    <row r="31" spans="1:10" ht="49.5">
      <c r="A31" s="107" t="s">
        <v>457</v>
      </c>
      <c r="B31" s="13">
        <v>30</v>
      </c>
      <c r="C31" s="86"/>
      <c r="D31" s="86"/>
      <c r="E31" s="90">
        <v>59474</v>
      </c>
      <c r="F31" s="90">
        <v>59474</v>
      </c>
      <c r="G31" s="2" t="s">
        <v>1037</v>
      </c>
      <c r="H31" s="10" t="s">
        <v>111</v>
      </c>
      <c r="I31" s="99" t="s">
        <v>1039</v>
      </c>
      <c r="J31" s="78"/>
    </row>
    <row r="32" spans="1:10" ht="49.5">
      <c r="A32" s="107" t="s">
        <v>1041</v>
      </c>
      <c r="B32" s="13">
        <v>31</v>
      </c>
      <c r="C32" s="10"/>
      <c r="D32" s="10"/>
      <c r="E32" s="98">
        <v>62165</v>
      </c>
      <c r="F32" s="98">
        <v>62165</v>
      </c>
      <c r="G32" s="99" t="s">
        <v>1040</v>
      </c>
      <c r="H32" s="10" t="s">
        <v>1042</v>
      </c>
      <c r="I32" s="78" t="s">
        <v>1043</v>
      </c>
      <c r="J32" s="10"/>
    </row>
    <row r="33" spans="1:10" ht="33">
      <c r="A33" s="107" t="s">
        <v>1041</v>
      </c>
      <c r="B33" s="13">
        <v>32</v>
      </c>
      <c r="C33" s="10"/>
      <c r="D33" s="10"/>
      <c r="E33" s="98">
        <v>411713</v>
      </c>
      <c r="F33" s="98">
        <v>411713</v>
      </c>
      <c r="G33" s="40" t="s">
        <v>1577</v>
      </c>
      <c r="H33" s="10" t="s">
        <v>1578</v>
      </c>
      <c r="I33" s="10" t="s">
        <v>1579</v>
      </c>
      <c r="J33" s="10"/>
    </row>
    <row r="34" spans="1:10" ht="33">
      <c r="A34" s="107" t="s">
        <v>457</v>
      </c>
      <c r="B34" s="13">
        <v>33</v>
      </c>
      <c r="C34" s="10"/>
      <c r="D34" s="10"/>
      <c r="E34" s="98">
        <v>167087</v>
      </c>
      <c r="F34" s="98">
        <v>167087</v>
      </c>
      <c r="G34" s="40" t="s">
        <v>1580</v>
      </c>
      <c r="H34" s="10" t="s">
        <v>1581</v>
      </c>
      <c r="I34" s="10" t="s">
        <v>1582</v>
      </c>
      <c r="J34" s="10"/>
    </row>
    <row r="35" spans="1:10" ht="33">
      <c r="A35" s="107" t="s">
        <v>457</v>
      </c>
      <c r="B35" s="13">
        <v>34</v>
      </c>
      <c r="C35" s="10"/>
      <c r="D35" s="10"/>
      <c r="E35" s="98">
        <v>131534</v>
      </c>
      <c r="F35" s="98">
        <v>131534</v>
      </c>
      <c r="G35" s="40" t="s">
        <v>1583</v>
      </c>
      <c r="H35" s="10" t="s">
        <v>1584</v>
      </c>
      <c r="I35" s="10" t="s">
        <v>1585</v>
      </c>
      <c r="J35" s="10"/>
    </row>
    <row r="36" spans="1:10" ht="33">
      <c r="A36" s="107" t="s">
        <v>1041</v>
      </c>
      <c r="B36" s="13">
        <v>35</v>
      </c>
      <c r="C36" s="86"/>
      <c r="D36" s="86"/>
      <c r="E36" s="98">
        <v>41043</v>
      </c>
      <c r="F36" s="98">
        <v>41043</v>
      </c>
      <c r="G36" s="40" t="s">
        <v>918</v>
      </c>
      <c r="H36" s="10" t="s">
        <v>541</v>
      </c>
      <c r="I36" s="10" t="s">
        <v>542</v>
      </c>
      <c r="J36" s="10"/>
    </row>
    <row r="37" spans="1:10" ht="49.5">
      <c r="A37" s="107" t="s">
        <v>1041</v>
      </c>
      <c r="B37" s="13">
        <v>36</v>
      </c>
      <c r="C37" s="86"/>
      <c r="D37" s="86"/>
      <c r="E37" s="98">
        <v>27009</v>
      </c>
      <c r="F37" s="98">
        <v>27009</v>
      </c>
      <c r="G37" s="40" t="s">
        <v>917</v>
      </c>
      <c r="H37" s="125" t="s">
        <v>920</v>
      </c>
      <c r="I37" s="98" t="s">
        <v>919</v>
      </c>
      <c r="J37" s="98"/>
    </row>
    <row r="38" spans="1:10" ht="33">
      <c r="A38" s="107" t="s">
        <v>1256</v>
      </c>
      <c r="B38" s="13">
        <v>37</v>
      </c>
      <c r="C38" s="86"/>
      <c r="D38" s="10"/>
      <c r="E38" s="98">
        <f>180000+20000+1350+380+100+50</f>
        <v>201880</v>
      </c>
      <c r="F38" s="98">
        <v>201880</v>
      </c>
      <c r="G38" s="40" t="s">
        <v>485</v>
      </c>
      <c r="H38" s="10"/>
      <c r="I38" s="10" t="s">
        <v>486</v>
      </c>
      <c r="J38" s="10"/>
    </row>
    <row r="39" spans="1:10" ht="33">
      <c r="A39" s="107" t="s">
        <v>1256</v>
      </c>
      <c r="B39" s="13">
        <v>38</v>
      </c>
      <c r="C39" s="86"/>
      <c r="D39" s="86"/>
      <c r="E39" s="98">
        <f>240+120+3000+300000+1545+800</f>
        <v>305705</v>
      </c>
      <c r="F39" s="98">
        <v>305705</v>
      </c>
      <c r="G39" s="40" t="s">
        <v>488</v>
      </c>
      <c r="H39" s="10"/>
      <c r="I39" s="10" t="s">
        <v>487</v>
      </c>
      <c r="J39" s="10"/>
    </row>
  </sheetData>
  <sheetProtection/>
  <printOptions/>
  <pageMargins left="0.75" right="0.75" top="1" bottom="1" header="0.5" footer="0.5"/>
  <pageSetup fitToHeight="1" fitToWidth="1" horizontalDpi="600" verticalDpi="600" orientation="landscape" paperSize="9" scale="16" r:id="rId1"/>
</worksheet>
</file>

<file path=xl/worksheets/sheet8.xml><?xml version="1.0" encoding="utf-8"?>
<worksheet xmlns="http://schemas.openxmlformats.org/spreadsheetml/2006/main" xmlns:r="http://schemas.openxmlformats.org/officeDocument/2006/relationships">
  <dimension ref="A1:D60"/>
  <sheetViews>
    <sheetView zoomScale="85" zoomScaleNormal="85" zoomScalePageLayoutView="0" workbookViewId="0" topLeftCell="A1">
      <pane ySplit="1" topLeftCell="A14" activePane="bottomLeft" state="frozen"/>
      <selection pane="topLeft" activeCell="A1" sqref="A1"/>
      <selection pane="bottomLeft" activeCell="C37" sqref="C37"/>
    </sheetView>
  </sheetViews>
  <sheetFormatPr defaultColWidth="9.00390625" defaultRowHeight="16.5"/>
  <cols>
    <col min="1" max="1" width="12.625" style="9" customWidth="1"/>
    <col min="2" max="2" width="10.875" style="72" bestFit="1" customWidth="1"/>
    <col min="3" max="3" width="18.875" style="32" customWidth="1"/>
    <col min="4" max="4" width="50.00390625" style="9" customWidth="1"/>
    <col min="5" max="16384" width="9.00390625" style="9" customWidth="1"/>
  </cols>
  <sheetData>
    <row r="1" spans="1:4" s="38" customFormat="1" ht="16.5">
      <c r="A1" s="96" t="s">
        <v>694</v>
      </c>
      <c r="B1" s="35" t="s">
        <v>1059</v>
      </c>
      <c r="C1" s="34" t="s">
        <v>1058</v>
      </c>
      <c r="D1" s="96" t="s">
        <v>673</v>
      </c>
    </row>
    <row r="2" spans="1:4" ht="16.5">
      <c r="A2" s="94" t="s">
        <v>443</v>
      </c>
      <c r="B2" s="95">
        <v>1200</v>
      </c>
      <c r="C2" s="67" t="s">
        <v>1060</v>
      </c>
      <c r="D2" s="28" t="s">
        <v>897</v>
      </c>
    </row>
    <row r="3" spans="1:4" ht="16.5">
      <c r="A3" s="7" t="s">
        <v>276</v>
      </c>
      <c r="B3" s="8">
        <v>1500</v>
      </c>
      <c r="C3" s="40" t="s">
        <v>898</v>
      </c>
      <c r="D3" s="1" t="s">
        <v>899</v>
      </c>
    </row>
    <row r="4" spans="1:4" ht="16.5">
      <c r="A4" s="30" t="s">
        <v>1146</v>
      </c>
      <c r="B4" s="8">
        <v>480</v>
      </c>
      <c r="C4" s="40" t="s">
        <v>123</v>
      </c>
      <c r="D4" s="1" t="s">
        <v>899</v>
      </c>
    </row>
    <row r="5" spans="1:4" ht="16.5">
      <c r="A5" s="7" t="s">
        <v>1056</v>
      </c>
      <c r="B5" s="8">
        <v>660</v>
      </c>
      <c r="C5" s="40" t="s">
        <v>548</v>
      </c>
      <c r="D5" s="40" t="s">
        <v>549</v>
      </c>
    </row>
    <row r="6" spans="1:4" ht="16.5">
      <c r="A6" s="129" t="s">
        <v>550</v>
      </c>
      <c r="B6" s="46">
        <v>600</v>
      </c>
      <c r="C6" s="48" t="s">
        <v>551</v>
      </c>
      <c r="D6" s="48" t="s">
        <v>552</v>
      </c>
    </row>
    <row r="7" spans="1:4" s="80" customFormat="1" ht="16.5">
      <c r="A7" s="7" t="s">
        <v>853</v>
      </c>
      <c r="B7" s="8">
        <v>80</v>
      </c>
      <c r="C7" s="1" t="s">
        <v>553</v>
      </c>
      <c r="D7" s="40" t="s">
        <v>554</v>
      </c>
    </row>
    <row r="8" spans="1:4" s="12" customFormat="1" ht="16.5">
      <c r="A8" s="7" t="s">
        <v>1222</v>
      </c>
      <c r="B8" s="41">
        <v>4800</v>
      </c>
      <c r="C8" s="40" t="s">
        <v>344</v>
      </c>
      <c r="D8" s="27" t="s">
        <v>345</v>
      </c>
    </row>
    <row r="9" spans="1:4" ht="16.5">
      <c r="A9" s="94" t="s">
        <v>347</v>
      </c>
      <c r="B9" s="130">
        <v>454</v>
      </c>
      <c r="C9" s="67" t="s">
        <v>344</v>
      </c>
      <c r="D9" s="28" t="s">
        <v>346</v>
      </c>
    </row>
    <row r="10" spans="1:4" ht="16.5">
      <c r="A10" s="7" t="s">
        <v>1417</v>
      </c>
      <c r="B10" s="41">
        <v>1080</v>
      </c>
      <c r="C10" s="40" t="s">
        <v>344</v>
      </c>
      <c r="D10" s="27" t="s">
        <v>445</v>
      </c>
    </row>
    <row r="11" spans="1:4" ht="16.5">
      <c r="A11" s="7" t="s">
        <v>348</v>
      </c>
      <c r="B11" s="8">
        <v>4860</v>
      </c>
      <c r="C11" s="40" t="s">
        <v>338</v>
      </c>
      <c r="D11" s="27" t="s">
        <v>444</v>
      </c>
    </row>
    <row r="12" spans="1:4" ht="16.5">
      <c r="A12" s="7" t="s">
        <v>1006</v>
      </c>
      <c r="B12" s="8">
        <v>420</v>
      </c>
      <c r="C12" s="40" t="s">
        <v>339</v>
      </c>
      <c r="D12" s="27" t="s">
        <v>342</v>
      </c>
    </row>
    <row r="13" spans="1:4" ht="16.5">
      <c r="A13" s="7" t="s">
        <v>341</v>
      </c>
      <c r="B13" s="41">
        <v>1820</v>
      </c>
      <c r="C13" s="40" t="s">
        <v>339</v>
      </c>
      <c r="D13" s="27" t="s">
        <v>343</v>
      </c>
    </row>
    <row r="14" spans="1:4" ht="16.5">
      <c r="A14" s="7" t="s">
        <v>349</v>
      </c>
      <c r="B14" s="41">
        <v>6000</v>
      </c>
      <c r="C14" s="40" t="s">
        <v>340</v>
      </c>
      <c r="D14" s="27" t="s">
        <v>913</v>
      </c>
    </row>
    <row r="15" spans="1:4" ht="16.5">
      <c r="A15" s="7" t="s">
        <v>139</v>
      </c>
      <c r="B15" s="41">
        <v>4860</v>
      </c>
      <c r="C15" s="40" t="s">
        <v>1565</v>
      </c>
      <c r="D15" s="27" t="s">
        <v>1161</v>
      </c>
    </row>
    <row r="16" spans="1:4" ht="16.5">
      <c r="A16" s="7" t="s">
        <v>855</v>
      </c>
      <c r="B16" s="41">
        <v>6000</v>
      </c>
      <c r="C16" s="40" t="s">
        <v>706</v>
      </c>
      <c r="D16" s="27" t="s">
        <v>707</v>
      </c>
    </row>
    <row r="17" spans="1:4" ht="16.5">
      <c r="A17" s="7" t="s">
        <v>101</v>
      </c>
      <c r="B17" s="41">
        <v>4680</v>
      </c>
      <c r="C17" s="40" t="s">
        <v>102</v>
      </c>
      <c r="D17" s="1" t="s">
        <v>103</v>
      </c>
    </row>
    <row r="18" spans="1:4" ht="16.5">
      <c r="A18" s="7" t="s">
        <v>512</v>
      </c>
      <c r="B18" s="41">
        <v>1320</v>
      </c>
      <c r="C18" s="40" t="s">
        <v>513</v>
      </c>
      <c r="D18" s="1" t="s">
        <v>514</v>
      </c>
    </row>
    <row r="19" spans="1:4" ht="16.5">
      <c r="A19" s="7" t="s">
        <v>529</v>
      </c>
      <c r="B19" s="41">
        <v>2040</v>
      </c>
      <c r="C19" s="40" t="s">
        <v>530</v>
      </c>
      <c r="D19" s="1" t="s">
        <v>534</v>
      </c>
    </row>
    <row r="20" spans="1:4" ht="16.5">
      <c r="A20" s="7" t="s">
        <v>531</v>
      </c>
      <c r="B20" s="41">
        <v>1000</v>
      </c>
      <c r="C20" s="40" t="s">
        <v>532</v>
      </c>
      <c r="D20" s="1" t="s">
        <v>533</v>
      </c>
    </row>
    <row r="21" spans="1:4" ht="16.5">
      <c r="A21" s="7" t="s">
        <v>905</v>
      </c>
      <c r="B21" s="41">
        <v>6000</v>
      </c>
      <c r="C21" s="40" t="s">
        <v>499</v>
      </c>
      <c r="D21" s="27" t="s">
        <v>500</v>
      </c>
    </row>
    <row r="22" spans="1:4" ht="16.5">
      <c r="A22" s="7" t="s">
        <v>906</v>
      </c>
      <c r="B22" s="41">
        <v>210</v>
      </c>
      <c r="C22" s="40" t="s">
        <v>909</v>
      </c>
      <c r="D22" s="27" t="s">
        <v>910</v>
      </c>
    </row>
    <row r="23" spans="1:4" ht="16.5">
      <c r="A23" s="7" t="s">
        <v>907</v>
      </c>
      <c r="B23" s="41">
        <v>4800</v>
      </c>
      <c r="C23" s="40" t="s">
        <v>909</v>
      </c>
      <c r="D23" s="27" t="s">
        <v>911</v>
      </c>
    </row>
    <row r="24" spans="1:4" ht="16.5">
      <c r="A24" s="7" t="s">
        <v>908</v>
      </c>
      <c r="B24" s="41">
        <v>6000</v>
      </c>
      <c r="C24" s="40" t="s">
        <v>912</v>
      </c>
      <c r="D24" s="27" t="s">
        <v>914</v>
      </c>
    </row>
    <row r="25" spans="1:4" ht="16.5">
      <c r="A25" s="124" t="s">
        <v>922</v>
      </c>
      <c r="B25" s="139">
        <v>3596</v>
      </c>
      <c r="C25" s="65" t="s">
        <v>923</v>
      </c>
      <c r="D25" s="137" t="s">
        <v>924</v>
      </c>
    </row>
    <row r="26" spans="1:4" ht="16.5">
      <c r="A26" s="7" t="s">
        <v>1181</v>
      </c>
      <c r="B26" s="138">
        <v>45</v>
      </c>
      <c r="C26" s="40" t="s">
        <v>925</v>
      </c>
      <c r="D26" s="105" t="s">
        <v>926</v>
      </c>
    </row>
    <row r="27" spans="1:4" s="63" customFormat="1" ht="16.5">
      <c r="A27" s="1" t="s">
        <v>743</v>
      </c>
      <c r="B27" s="138">
        <v>1920</v>
      </c>
      <c r="C27" s="1" t="s">
        <v>629</v>
      </c>
      <c r="D27" s="105" t="s">
        <v>630</v>
      </c>
    </row>
    <row r="28" spans="1:4" s="63" customFormat="1" ht="16.5">
      <c r="A28" s="1" t="s">
        <v>634</v>
      </c>
      <c r="B28" s="138">
        <v>1440</v>
      </c>
      <c r="C28" s="1" t="s">
        <v>635</v>
      </c>
      <c r="D28" s="105" t="s">
        <v>636</v>
      </c>
    </row>
    <row r="29" spans="1:4" s="63" customFormat="1" ht="16.5">
      <c r="A29" s="1" t="s">
        <v>1182</v>
      </c>
      <c r="B29" s="41">
        <v>260</v>
      </c>
      <c r="C29" s="1" t="s">
        <v>637</v>
      </c>
      <c r="D29" s="1" t="s">
        <v>638</v>
      </c>
    </row>
    <row r="30" spans="1:4" s="63" customFormat="1" ht="33">
      <c r="A30" s="1" t="s">
        <v>1423</v>
      </c>
      <c r="B30" s="41">
        <v>4920</v>
      </c>
      <c r="C30" s="1" t="s">
        <v>446</v>
      </c>
      <c r="D30" s="1" t="s">
        <v>494</v>
      </c>
    </row>
    <row r="31" spans="1:4" s="63" customFormat="1" ht="16.5">
      <c r="A31" s="1" t="s">
        <v>1438</v>
      </c>
      <c r="B31" s="41">
        <v>1913</v>
      </c>
      <c r="C31" s="1" t="s">
        <v>1439</v>
      </c>
      <c r="D31" s="1" t="s">
        <v>1440</v>
      </c>
    </row>
    <row r="32" spans="1:4" s="63" customFormat="1" ht="16.5">
      <c r="A32" s="1" t="s">
        <v>369</v>
      </c>
      <c r="B32" s="41">
        <v>121</v>
      </c>
      <c r="C32" s="1" t="s">
        <v>370</v>
      </c>
      <c r="D32" s="1" t="s">
        <v>371</v>
      </c>
    </row>
    <row r="33" spans="1:4" s="63" customFormat="1" ht="16.5">
      <c r="A33" s="1" t="s">
        <v>491</v>
      </c>
      <c r="B33" s="41">
        <v>2100</v>
      </c>
      <c r="C33" s="1" t="s">
        <v>507</v>
      </c>
      <c r="D33" s="1" t="s">
        <v>508</v>
      </c>
    </row>
    <row r="34" spans="1:4" s="63" customFormat="1" ht="16.5">
      <c r="A34" s="1" t="s">
        <v>489</v>
      </c>
      <c r="B34" s="41">
        <v>4320</v>
      </c>
      <c r="C34" s="1" t="s">
        <v>493</v>
      </c>
      <c r="D34" s="1" t="s">
        <v>496</v>
      </c>
    </row>
    <row r="35" spans="1:4" s="63" customFormat="1" ht="16.5">
      <c r="A35" s="1" t="s">
        <v>492</v>
      </c>
      <c r="B35" s="41">
        <v>4020</v>
      </c>
      <c r="C35" s="1" t="s">
        <v>490</v>
      </c>
      <c r="D35" s="1" t="s">
        <v>495</v>
      </c>
    </row>
    <row r="36" spans="1:4" s="63" customFormat="1" ht="16.5">
      <c r="A36" s="1" t="s">
        <v>1014</v>
      </c>
      <c r="B36" s="41">
        <v>1740</v>
      </c>
      <c r="C36" s="1" t="s">
        <v>666</v>
      </c>
      <c r="D36" s="1" t="s">
        <v>667</v>
      </c>
    </row>
    <row r="37" spans="2:4" ht="16.5">
      <c r="B37" s="72">
        <f>SUM(B2:B33)</f>
        <v>77179</v>
      </c>
      <c r="D37" s="6"/>
    </row>
    <row r="38" ht="16.5">
      <c r="D38" s="6"/>
    </row>
    <row r="39" spans="2:4" ht="16.5">
      <c r="B39" s="73" t="e">
        <f>SUM(B2,B3,B4,B5,B6,B7,B11,B12,B13,B14,#REF!,#REF!,B15,B16,B17,B18)</f>
        <v>#REF!</v>
      </c>
      <c r="D39" s="55" t="s">
        <v>1057</v>
      </c>
    </row>
    <row r="40" spans="2:4" ht="16.5">
      <c r="B40" s="73">
        <f>SUM(B19,B20,B21,B24)</f>
        <v>15040</v>
      </c>
      <c r="C40" s="62" t="e">
        <f>SUM(B39:B40)</f>
        <v>#REF!</v>
      </c>
      <c r="D40" s="55" t="s">
        <v>547</v>
      </c>
    </row>
    <row r="41" ht="16.5">
      <c r="D41" s="6"/>
    </row>
    <row r="42" ht="16.5">
      <c r="D42" s="6"/>
    </row>
    <row r="43" ht="16.5">
      <c r="D43" s="42"/>
    </row>
    <row r="44" ht="16.5">
      <c r="D44" s="42"/>
    </row>
    <row r="45" ht="16.5">
      <c r="D45" s="42"/>
    </row>
    <row r="46" ht="16.5">
      <c r="D46" s="43"/>
    </row>
    <row r="47" ht="16.5">
      <c r="D47" s="43"/>
    </row>
    <row r="48" ht="16.5">
      <c r="D48" s="43"/>
    </row>
    <row r="49" ht="16.5">
      <c r="D49" s="43"/>
    </row>
    <row r="50" ht="16.5">
      <c r="D50" s="43"/>
    </row>
    <row r="51" ht="16.5">
      <c r="D51" s="43"/>
    </row>
    <row r="52" ht="16.5">
      <c r="D52" s="43"/>
    </row>
    <row r="53" ht="16.5">
      <c r="D53" s="43"/>
    </row>
    <row r="54" ht="16.5">
      <c r="D54" s="43"/>
    </row>
    <row r="55" ht="16.5">
      <c r="D55" s="12"/>
    </row>
    <row r="56" ht="16.5">
      <c r="D56" s="12"/>
    </row>
    <row r="57" ht="16.5">
      <c r="D57" s="12"/>
    </row>
    <row r="58" ht="16.5">
      <c r="D58" s="12"/>
    </row>
    <row r="59" ht="16.5">
      <c r="D59" s="12"/>
    </row>
    <row r="60" ht="16.5">
      <c r="D60" s="12"/>
    </row>
  </sheetData>
  <sheetProtection/>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63"/>
  <sheetViews>
    <sheetView zoomScalePageLayoutView="0" workbookViewId="0" topLeftCell="A54">
      <selection activeCell="H62" sqref="H62"/>
    </sheetView>
  </sheetViews>
  <sheetFormatPr defaultColWidth="9.00390625" defaultRowHeight="16.5"/>
  <cols>
    <col min="2" max="2" width="13.875" style="0" bestFit="1" customWidth="1"/>
    <col min="6" max="7" width="9.00390625" style="21" customWidth="1"/>
    <col min="8" max="8" width="31.375" style="0" customWidth="1"/>
    <col min="9" max="9" width="13.50390625" style="0" customWidth="1"/>
    <col min="10" max="10" width="15.625" style="0" customWidth="1"/>
    <col min="11" max="11" width="46.75390625" style="0" customWidth="1"/>
  </cols>
  <sheetData>
    <row r="1" spans="1:11" ht="33">
      <c r="A1" s="65" t="s">
        <v>1573</v>
      </c>
      <c r="B1" s="65" t="s">
        <v>729</v>
      </c>
      <c r="C1" s="47" t="s">
        <v>1574</v>
      </c>
      <c r="D1" s="85" t="s">
        <v>1575</v>
      </c>
      <c r="E1" s="85" t="s">
        <v>1576</v>
      </c>
      <c r="F1" s="84" t="s">
        <v>1635</v>
      </c>
      <c r="G1" s="84" t="s">
        <v>757</v>
      </c>
      <c r="H1" s="47" t="s">
        <v>758</v>
      </c>
      <c r="I1" s="47" t="s">
        <v>1465</v>
      </c>
      <c r="J1" s="65" t="s">
        <v>759</v>
      </c>
      <c r="K1" s="47" t="s">
        <v>760</v>
      </c>
    </row>
    <row r="2" spans="1:11" s="19" customFormat="1" ht="84" customHeight="1">
      <c r="A2" s="77" t="s">
        <v>1629</v>
      </c>
      <c r="B2" s="77"/>
      <c r="C2" s="77">
        <v>1</v>
      </c>
      <c r="D2" s="77"/>
      <c r="E2" s="77"/>
      <c r="F2" s="4">
        <v>3943</v>
      </c>
      <c r="G2" s="4">
        <v>3943</v>
      </c>
      <c r="H2" s="2" t="s">
        <v>1013</v>
      </c>
      <c r="I2" s="2" t="s">
        <v>1025</v>
      </c>
      <c r="J2" s="2" t="s">
        <v>1026</v>
      </c>
      <c r="K2" s="56" t="s">
        <v>1027</v>
      </c>
    </row>
    <row r="3" spans="1:11" s="19" customFormat="1" ht="115.5">
      <c r="A3" s="77" t="s">
        <v>1629</v>
      </c>
      <c r="B3" s="77" t="s">
        <v>1458</v>
      </c>
      <c r="C3" s="77">
        <v>2</v>
      </c>
      <c r="D3" s="77"/>
      <c r="E3" s="77"/>
      <c r="F3" s="4">
        <v>12000</v>
      </c>
      <c r="G3" s="4">
        <v>12000</v>
      </c>
      <c r="H3" s="2" t="s">
        <v>1180</v>
      </c>
      <c r="I3" s="2" t="s">
        <v>1459</v>
      </c>
      <c r="J3" s="2" t="s">
        <v>1460</v>
      </c>
      <c r="K3" s="56" t="s">
        <v>1650</v>
      </c>
    </row>
    <row r="4" spans="1:11" ht="148.5">
      <c r="A4" s="77" t="s">
        <v>1635</v>
      </c>
      <c r="B4" s="77" t="s">
        <v>1458</v>
      </c>
      <c r="C4" s="77">
        <v>3</v>
      </c>
      <c r="D4" s="86"/>
      <c r="E4" s="86"/>
      <c r="F4" s="4">
        <v>10000</v>
      </c>
      <c r="G4" s="4">
        <v>10000</v>
      </c>
      <c r="H4" s="2" t="s">
        <v>838</v>
      </c>
      <c r="I4" s="2" t="s">
        <v>840</v>
      </c>
      <c r="J4" s="2" t="s">
        <v>839</v>
      </c>
      <c r="K4" s="18" t="s">
        <v>1246</v>
      </c>
    </row>
    <row r="5" spans="1:11" s="9" customFormat="1" ht="101.25" customHeight="1">
      <c r="A5" s="77" t="s">
        <v>1635</v>
      </c>
      <c r="B5" s="77" t="s">
        <v>405</v>
      </c>
      <c r="C5" s="10">
        <v>4</v>
      </c>
      <c r="D5" s="10"/>
      <c r="E5" s="10"/>
      <c r="F5" s="88">
        <v>14000</v>
      </c>
      <c r="G5" s="88">
        <v>14000</v>
      </c>
      <c r="H5" s="2" t="s">
        <v>406</v>
      </c>
      <c r="I5" s="57" t="s">
        <v>1372</v>
      </c>
      <c r="J5" s="2" t="s">
        <v>407</v>
      </c>
      <c r="K5" s="27" t="s">
        <v>408</v>
      </c>
    </row>
    <row r="6" spans="1:11" s="9" customFormat="1" ht="121.5" customHeight="1">
      <c r="A6" s="77" t="s">
        <v>1629</v>
      </c>
      <c r="B6" s="77"/>
      <c r="C6" s="10">
        <v>5</v>
      </c>
      <c r="D6" s="10"/>
      <c r="E6" s="10"/>
      <c r="F6" s="88">
        <v>5000</v>
      </c>
      <c r="G6" s="88">
        <v>5000</v>
      </c>
      <c r="H6" s="2" t="s">
        <v>1180</v>
      </c>
      <c r="I6" s="2" t="s">
        <v>1459</v>
      </c>
      <c r="J6" s="2" t="s">
        <v>1460</v>
      </c>
      <c r="K6" s="56" t="s">
        <v>1650</v>
      </c>
    </row>
    <row r="7" spans="1:11" ht="39" customHeight="1">
      <c r="A7" s="77" t="s">
        <v>1635</v>
      </c>
      <c r="B7" s="89" t="s">
        <v>1458</v>
      </c>
      <c r="C7" s="86">
        <v>6</v>
      </c>
      <c r="D7" s="86"/>
      <c r="E7" s="86"/>
      <c r="F7" s="90">
        <v>14000</v>
      </c>
      <c r="G7" s="90">
        <v>14000</v>
      </c>
      <c r="H7" s="2" t="s">
        <v>1477</v>
      </c>
      <c r="I7" s="2" t="s">
        <v>1478</v>
      </c>
      <c r="J7" s="2" t="s">
        <v>1479</v>
      </c>
      <c r="K7" s="86"/>
    </row>
    <row r="8" spans="1:11" ht="41.25" customHeight="1">
      <c r="A8" s="77" t="s">
        <v>1635</v>
      </c>
      <c r="B8" s="91" t="s">
        <v>1087</v>
      </c>
      <c r="C8" s="86">
        <v>7</v>
      </c>
      <c r="D8" s="86"/>
      <c r="E8" s="86"/>
      <c r="F8" s="90">
        <v>5000</v>
      </c>
      <c r="G8" s="90">
        <v>5000</v>
      </c>
      <c r="H8" s="2" t="s">
        <v>1477</v>
      </c>
      <c r="I8" s="2" t="s">
        <v>1478</v>
      </c>
      <c r="J8" s="2" t="s">
        <v>1479</v>
      </c>
      <c r="K8" s="86"/>
    </row>
    <row r="9" spans="1:10" ht="33">
      <c r="A9" s="77" t="s">
        <v>1629</v>
      </c>
      <c r="B9" s="92" t="s">
        <v>1030</v>
      </c>
      <c r="C9" s="86">
        <v>8</v>
      </c>
      <c r="D9" s="86"/>
      <c r="E9" s="86"/>
      <c r="F9" s="92">
        <v>1264</v>
      </c>
      <c r="G9" s="92">
        <v>1264</v>
      </c>
      <c r="H9" s="2" t="s">
        <v>1028</v>
      </c>
      <c r="I9" s="2" t="s">
        <v>1628</v>
      </c>
      <c r="J9" s="2" t="s">
        <v>1029</v>
      </c>
    </row>
    <row r="10" spans="1:10" ht="33">
      <c r="A10" s="77" t="s">
        <v>1629</v>
      </c>
      <c r="B10" s="92" t="s">
        <v>1031</v>
      </c>
      <c r="C10" s="86">
        <v>9</v>
      </c>
      <c r="D10" s="86"/>
      <c r="E10" s="86"/>
      <c r="F10" s="92">
        <v>5000</v>
      </c>
      <c r="G10" s="92">
        <v>5000</v>
      </c>
      <c r="H10" s="2" t="s">
        <v>1028</v>
      </c>
      <c r="I10" s="2" t="s">
        <v>1628</v>
      </c>
      <c r="J10" s="2" t="s">
        <v>1029</v>
      </c>
    </row>
    <row r="11" spans="1:10" ht="33">
      <c r="A11" s="77" t="s">
        <v>1629</v>
      </c>
      <c r="B11" s="92" t="s">
        <v>1032</v>
      </c>
      <c r="C11" s="86">
        <v>10</v>
      </c>
      <c r="D11" s="86"/>
      <c r="E11" s="86"/>
      <c r="F11" s="92">
        <v>10000</v>
      </c>
      <c r="G11" s="92">
        <v>10000</v>
      </c>
      <c r="H11" s="2" t="s">
        <v>1028</v>
      </c>
      <c r="I11" s="2" t="s">
        <v>1628</v>
      </c>
      <c r="J11" s="2" t="s">
        <v>1029</v>
      </c>
    </row>
    <row r="12" spans="1:10" ht="33">
      <c r="A12" s="77" t="s">
        <v>1629</v>
      </c>
      <c r="B12" s="92" t="s">
        <v>1033</v>
      </c>
      <c r="C12" s="86">
        <v>11</v>
      </c>
      <c r="D12" s="86"/>
      <c r="E12" s="86"/>
      <c r="F12" s="92">
        <v>10000</v>
      </c>
      <c r="G12" s="92">
        <v>10000</v>
      </c>
      <c r="H12" s="2" t="s">
        <v>1028</v>
      </c>
      <c r="I12" s="2" t="s">
        <v>1628</v>
      </c>
      <c r="J12" s="2" t="s">
        <v>1029</v>
      </c>
    </row>
    <row r="13" spans="1:10" ht="33">
      <c r="A13" s="77" t="s">
        <v>1629</v>
      </c>
      <c r="B13" s="92" t="s">
        <v>1034</v>
      </c>
      <c r="C13" s="86">
        <v>12</v>
      </c>
      <c r="D13" s="86"/>
      <c r="E13" s="86"/>
      <c r="F13" s="92">
        <v>10000</v>
      </c>
      <c r="G13" s="92">
        <v>10000</v>
      </c>
      <c r="H13" s="2" t="s">
        <v>1028</v>
      </c>
      <c r="I13" s="2" t="s">
        <v>1628</v>
      </c>
      <c r="J13" s="2" t="s">
        <v>1029</v>
      </c>
    </row>
    <row r="14" spans="1:10" ht="33">
      <c r="A14" s="77" t="s">
        <v>1629</v>
      </c>
      <c r="B14" s="92" t="s">
        <v>1035</v>
      </c>
      <c r="C14" s="86">
        <v>13</v>
      </c>
      <c r="D14" s="86"/>
      <c r="E14" s="86"/>
      <c r="F14" s="92">
        <v>12000</v>
      </c>
      <c r="G14" s="92">
        <v>12000</v>
      </c>
      <c r="H14" s="2" t="s">
        <v>1028</v>
      </c>
      <c r="I14" s="2" t="s">
        <v>1628</v>
      </c>
      <c r="J14" s="2" t="s">
        <v>1029</v>
      </c>
    </row>
    <row r="15" spans="1:10" ht="33">
      <c r="A15" s="77" t="s">
        <v>1629</v>
      </c>
      <c r="B15" s="92" t="s">
        <v>1458</v>
      </c>
      <c r="C15" s="93">
        <v>14</v>
      </c>
      <c r="D15" s="86"/>
      <c r="E15" s="86"/>
      <c r="F15" s="90">
        <v>14000</v>
      </c>
      <c r="G15" s="90">
        <v>14000</v>
      </c>
      <c r="H15" s="2" t="s">
        <v>1369</v>
      </c>
      <c r="I15" s="2" t="s">
        <v>1370</v>
      </c>
      <c r="J15" s="2" t="s">
        <v>1368</v>
      </c>
    </row>
    <row r="16" spans="1:10" ht="33">
      <c r="A16" s="57" t="s">
        <v>1635</v>
      </c>
      <c r="B16" s="97" t="s">
        <v>544</v>
      </c>
      <c r="C16" s="23">
        <v>15</v>
      </c>
      <c r="D16" s="10"/>
      <c r="E16" s="10"/>
      <c r="F16" s="98">
        <v>20000</v>
      </c>
      <c r="G16" s="98">
        <v>20000</v>
      </c>
      <c r="H16" s="99" t="s">
        <v>545</v>
      </c>
      <c r="I16" s="2" t="s">
        <v>674</v>
      </c>
      <c r="J16" s="78" t="s">
        <v>675</v>
      </c>
    </row>
    <row r="17" spans="1:10" ht="33">
      <c r="A17" s="57" t="s">
        <v>1629</v>
      </c>
      <c r="B17" s="97" t="s">
        <v>1604</v>
      </c>
      <c r="C17" s="23">
        <v>16</v>
      </c>
      <c r="D17" s="10"/>
      <c r="E17" s="10"/>
      <c r="F17" s="98">
        <v>25000</v>
      </c>
      <c r="G17" s="98">
        <v>25000</v>
      </c>
      <c r="H17" s="99" t="s">
        <v>545</v>
      </c>
      <c r="I17" s="2" t="s">
        <v>674</v>
      </c>
      <c r="J17" s="78" t="s">
        <v>675</v>
      </c>
    </row>
    <row r="18" spans="1:10" ht="33">
      <c r="A18" s="57" t="s">
        <v>1629</v>
      </c>
      <c r="B18" s="97" t="s">
        <v>1354</v>
      </c>
      <c r="C18" s="97">
        <v>17</v>
      </c>
      <c r="D18" s="97"/>
      <c r="E18" s="97"/>
      <c r="F18" s="97">
        <v>12000</v>
      </c>
      <c r="G18" s="97">
        <v>12000</v>
      </c>
      <c r="H18" s="97" t="s">
        <v>1355</v>
      </c>
      <c r="I18" s="97" t="s">
        <v>1356</v>
      </c>
      <c r="J18" s="97" t="s">
        <v>456</v>
      </c>
    </row>
    <row r="19" spans="1:10" ht="33">
      <c r="A19" s="57" t="s">
        <v>1635</v>
      </c>
      <c r="B19" s="97" t="s">
        <v>1458</v>
      </c>
      <c r="C19" s="97">
        <v>18</v>
      </c>
      <c r="D19" s="97"/>
      <c r="E19" s="97"/>
      <c r="F19" s="97">
        <v>12000</v>
      </c>
      <c r="G19" s="97">
        <v>12000</v>
      </c>
      <c r="H19" s="97" t="s">
        <v>930</v>
      </c>
      <c r="I19" s="97"/>
      <c r="J19" s="97"/>
    </row>
    <row r="20" spans="1:10" ht="33">
      <c r="A20" s="57" t="s">
        <v>1635</v>
      </c>
      <c r="B20" s="97" t="s">
        <v>928</v>
      </c>
      <c r="C20" s="97">
        <v>19</v>
      </c>
      <c r="D20" s="97"/>
      <c r="E20" s="97"/>
      <c r="F20" s="97">
        <v>1727</v>
      </c>
      <c r="G20" s="97">
        <v>1727</v>
      </c>
      <c r="H20" s="97" t="s">
        <v>930</v>
      </c>
      <c r="I20" s="97"/>
      <c r="J20" s="97"/>
    </row>
    <row r="21" spans="1:10" ht="33">
      <c r="A21" s="57" t="s">
        <v>1635</v>
      </c>
      <c r="B21" s="97" t="s">
        <v>929</v>
      </c>
      <c r="C21" s="97">
        <v>20</v>
      </c>
      <c r="D21" s="97"/>
      <c r="E21" s="97"/>
      <c r="F21" s="97">
        <v>5000</v>
      </c>
      <c r="G21" s="97">
        <v>5000</v>
      </c>
      <c r="H21" s="97" t="s">
        <v>930</v>
      </c>
      <c r="I21" s="97"/>
      <c r="J21" s="97"/>
    </row>
    <row r="22" spans="1:10" ht="33">
      <c r="A22" s="57" t="s">
        <v>1635</v>
      </c>
      <c r="B22" s="97" t="s">
        <v>1458</v>
      </c>
      <c r="C22" s="97">
        <v>21</v>
      </c>
      <c r="D22" s="97"/>
      <c r="E22" s="97"/>
      <c r="F22" s="97">
        <v>12000</v>
      </c>
      <c r="G22" s="97">
        <v>12000</v>
      </c>
      <c r="H22" s="97" t="s">
        <v>931</v>
      </c>
      <c r="I22" s="97"/>
      <c r="J22" s="97"/>
    </row>
    <row r="23" spans="1:10" ht="33">
      <c r="A23" s="57" t="s">
        <v>1635</v>
      </c>
      <c r="B23" s="97" t="s">
        <v>932</v>
      </c>
      <c r="C23" s="97">
        <v>22</v>
      </c>
      <c r="D23" s="97"/>
      <c r="E23" s="97"/>
      <c r="F23" s="97">
        <v>3975</v>
      </c>
      <c r="G23" s="97">
        <v>3975</v>
      </c>
      <c r="H23" s="97" t="s">
        <v>931</v>
      </c>
      <c r="I23" s="97"/>
      <c r="J23" s="97"/>
    </row>
    <row r="24" spans="1:10" ht="33">
      <c r="A24" s="57" t="s">
        <v>1629</v>
      </c>
      <c r="B24" s="97" t="s">
        <v>568</v>
      </c>
      <c r="C24" s="97">
        <v>23</v>
      </c>
      <c r="D24" s="97"/>
      <c r="E24" s="97"/>
      <c r="F24" s="97">
        <v>304</v>
      </c>
      <c r="G24" s="97">
        <v>304</v>
      </c>
      <c r="H24" s="97" t="s">
        <v>1122</v>
      </c>
      <c r="I24" s="97"/>
      <c r="J24" s="97"/>
    </row>
    <row r="25" spans="1:10" ht="33">
      <c r="A25" s="57" t="s">
        <v>1629</v>
      </c>
      <c r="B25" s="97" t="s">
        <v>569</v>
      </c>
      <c r="C25" s="97">
        <v>24</v>
      </c>
      <c r="D25" s="97"/>
      <c r="E25" s="97"/>
      <c r="F25" s="97">
        <v>1940</v>
      </c>
      <c r="G25" s="97">
        <v>1940</v>
      </c>
      <c r="H25" s="97" t="s">
        <v>1122</v>
      </c>
      <c r="I25" s="97"/>
      <c r="J25" s="97"/>
    </row>
    <row r="26" spans="1:10" ht="33">
      <c r="A26" s="57" t="s">
        <v>1629</v>
      </c>
      <c r="B26" s="97" t="s">
        <v>570</v>
      </c>
      <c r="C26" s="97">
        <v>25</v>
      </c>
      <c r="D26" s="97"/>
      <c r="E26" s="97"/>
      <c r="F26" s="97">
        <v>8000</v>
      </c>
      <c r="G26" s="97">
        <v>8000</v>
      </c>
      <c r="H26" s="97" t="s">
        <v>1122</v>
      </c>
      <c r="I26" s="97"/>
      <c r="J26" s="97"/>
    </row>
    <row r="27" spans="1:10" ht="49.5">
      <c r="A27" s="57" t="s">
        <v>1629</v>
      </c>
      <c r="B27" s="97" t="s">
        <v>571</v>
      </c>
      <c r="C27" s="97">
        <v>26</v>
      </c>
      <c r="D27" s="97"/>
      <c r="E27" s="97"/>
      <c r="F27" s="97">
        <v>31248</v>
      </c>
      <c r="G27" s="97">
        <v>31248</v>
      </c>
      <c r="H27" s="97" t="s">
        <v>1122</v>
      </c>
      <c r="I27" s="97"/>
      <c r="J27" s="97"/>
    </row>
    <row r="28" spans="1:10" ht="33">
      <c r="A28" s="57" t="s">
        <v>1635</v>
      </c>
      <c r="B28" s="97" t="s">
        <v>362</v>
      </c>
      <c r="C28" s="97">
        <v>27</v>
      </c>
      <c r="D28" s="97"/>
      <c r="E28" s="97"/>
      <c r="F28" s="97">
        <v>9466</v>
      </c>
      <c r="G28" s="97">
        <v>9466</v>
      </c>
      <c r="H28" s="97" t="s">
        <v>1122</v>
      </c>
      <c r="I28" s="97"/>
      <c r="J28" s="97"/>
    </row>
    <row r="29" spans="1:8" ht="66">
      <c r="A29" s="57" t="s">
        <v>1635</v>
      </c>
      <c r="B29" s="97" t="s">
        <v>136</v>
      </c>
      <c r="C29" s="97">
        <v>28</v>
      </c>
      <c r="D29" s="97"/>
      <c r="E29" s="97"/>
      <c r="F29" s="97">
        <v>7119</v>
      </c>
      <c r="G29" s="97">
        <v>7119</v>
      </c>
      <c r="H29" s="97" t="s">
        <v>137</v>
      </c>
    </row>
    <row r="30" spans="1:8" ht="164.25" customHeight="1">
      <c r="A30" s="57" t="s">
        <v>1640</v>
      </c>
      <c r="B30" s="99" t="s">
        <v>1642</v>
      </c>
      <c r="C30" s="57">
        <v>29</v>
      </c>
      <c r="D30" s="57"/>
      <c r="E30" s="57"/>
      <c r="F30" s="57">
        <v>50664</v>
      </c>
      <c r="G30" s="57">
        <v>50664</v>
      </c>
      <c r="H30" s="97" t="s">
        <v>1641</v>
      </c>
    </row>
    <row r="31" spans="1:8" ht="33">
      <c r="A31" s="57" t="s">
        <v>1635</v>
      </c>
      <c r="B31" s="66" t="s">
        <v>811</v>
      </c>
      <c r="C31" s="66">
        <v>30</v>
      </c>
      <c r="D31" s="86"/>
      <c r="E31" s="86"/>
      <c r="F31" s="90">
        <v>16017</v>
      </c>
      <c r="G31" s="90">
        <v>16017</v>
      </c>
      <c r="H31" s="66" t="s">
        <v>812</v>
      </c>
    </row>
    <row r="32" spans="1:8" ht="33">
      <c r="A32" s="57" t="s">
        <v>1635</v>
      </c>
      <c r="B32" s="66" t="s">
        <v>811</v>
      </c>
      <c r="C32" s="66">
        <v>31</v>
      </c>
      <c r="D32" s="86"/>
      <c r="E32" s="86"/>
      <c r="F32" s="90">
        <v>3983</v>
      </c>
      <c r="G32" s="90">
        <v>3983</v>
      </c>
      <c r="H32" s="66" t="s">
        <v>813</v>
      </c>
    </row>
    <row r="33" spans="1:8" ht="33">
      <c r="A33" s="57" t="s">
        <v>1635</v>
      </c>
      <c r="B33" s="66" t="s">
        <v>814</v>
      </c>
      <c r="C33" s="66">
        <v>32</v>
      </c>
      <c r="D33" s="86"/>
      <c r="E33" s="86"/>
      <c r="F33" s="90">
        <v>5523</v>
      </c>
      <c r="G33" s="90">
        <v>5523</v>
      </c>
      <c r="H33" s="66" t="s">
        <v>813</v>
      </c>
    </row>
    <row r="34" spans="1:8" ht="66">
      <c r="A34" s="57" t="s">
        <v>1635</v>
      </c>
      <c r="B34" s="99" t="s">
        <v>815</v>
      </c>
      <c r="C34" s="57">
        <v>33</v>
      </c>
      <c r="D34" s="57"/>
      <c r="E34" s="57"/>
      <c r="F34" s="106">
        <f>819+22279</f>
        <v>23098</v>
      </c>
      <c r="G34" s="106">
        <v>23098</v>
      </c>
      <c r="H34" s="99" t="s">
        <v>816</v>
      </c>
    </row>
    <row r="35" spans="1:8" ht="33">
      <c r="A35" s="57" t="s">
        <v>1635</v>
      </c>
      <c r="B35" s="66" t="s">
        <v>814</v>
      </c>
      <c r="C35" s="66">
        <v>34</v>
      </c>
      <c r="D35" s="86"/>
      <c r="E35" s="86"/>
      <c r="F35" s="90">
        <v>5904</v>
      </c>
      <c r="G35" s="90">
        <v>5904</v>
      </c>
      <c r="H35" s="66" t="s">
        <v>824</v>
      </c>
    </row>
    <row r="36" spans="1:8" ht="33">
      <c r="A36" s="57" t="s">
        <v>1635</v>
      </c>
      <c r="B36" s="66" t="s">
        <v>1586</v>
      </c>
      <c r="C36" s="66">
        <v>35</v>
      </c>
      <c r="D36" s="86"/>
      <c r="E36" s="86"/>
      <c r="F36" s="90">
        <v>22000</v>
      </c>
      <c r="G36" s="90">
        <v>22000</v>
      </c>
      <c r="H36" s="66" t="s">
        <v>1588</v>
      </c>
    </row>
    <row r="37" spans="1:8" ht="33">
      <c r="A37" s="57" t="s">
        <v>1635</v>
      </c>
      <c r="B37" s="66" t="s">
        <v>1587</v>
      </c>
      <c r="C37" s="66">
        <v>36</v>
      </c>
      <c r="D37" s="86"/>
      <c r="E37" s="86"/>
      <c r="F37" s="90">
        <v>22263</v>
      </c>
      <c r="G37" s="90">
        <v>22263</v>
      </c>
      <c r="H37" s="66" t="s">
        <v>1588</v>
      </c>
    </row>
    <row r="38" spans="1:8" ht="33">
      <c r="A38" s="57" t="s">
        <v>1635</v>
      </c>
      <c r="B38" s="66" t="s">
        <v>1590</v>
      </c>
      <c r="C38" s="66">
        <v>37</v>
      </c>
      <c r="D38" s="86"/>
      <c r="E38" s="86"/>
      <c r="F38" s="90">
        <v>20000</v>
      </c>
      <c r="G38" s="90">
        <v>20000</v>
      </c>
      <c r="H38" s="66" t="s">
        <v>1589</v>
      </c>
    </row>
    <row r="39" spans="1:8" ht="33">
      <c r="A39" s="57" t="s">
        <v>1635</v>
      </c>
      <c r="B39" s="66" t="s">
        <v>1591</v>
      </c>
      <c r="C39" s="66">
        <v>38</v>
      </c>
      <c r="D39" s="86"/>
      <c r="E39" s="86"/>
      <c r="F39" s="90">
        <v>5000</v>
      </c>
      <c r="G39" s="90">
        <v>5000</v>
      </c>
      <c r="H39" s="66" t="s">
        <v>1589</v>
      </c>
    </row>
    <row r="40" spans="1:8" ht="33">
      <c r="A40" s="57" t="s">
        <v>1635</v>
      </c>
      <c r="B40" s="66" t="s">
        <v>1592</v>
      </c>
      <c r="C40" s="66">
        <v>39</v>
      </c>
      <c r="D40" s="86"/>
      <c r="E40" s="86"/>
      <c r="F40" s="90">
        <v>5000</v>
      </c>
      <c r="G40" s="90">
        <v>5000</v>
      </c>
      <c r="H40" s="66" t="s">
        <v>1589</v>
      </c>
    </row>
    <row r="41" spans="1:8" ht="36" customHeight="1">
      <c r="A41" s="57" t="s">
        <v>1640</v>
      </c>
      <c r="B41" s="110" t="s">
        <v>538</v>
      </c>
      <c r="C41" s="66">
        <v>40</v>
      </c>
      <c r="D41" s="86"/>
      <c r="E41" s="86"/>
      <c r="F41" s="111">
        <v>1299</v>
      </c>
      <c r="G41" s="114">
        <v>1299</v>
      </c>
      <c r="H41" s="66" t="s">
        <v>539</v>
      </c>
    </row>
    <row r="42" spans="1:8" ht="33">
      <c r="A42" s="57" t="s">
        <v>1640</v>
      </c>
      <c r="B42" s="108" t="s">
        <v>1652</v>
      </c>
      <c r="C42" s="66">
        <v>41</v>
      </c>
      <c r="D42" s="86"/>
      <c r="E42" s="86"/>
      <c r="F42" s="112">
        <v>1752</v>
      </c>
      <c r="G42" s="115">
        <v>1752</v>
      </c>
      <c r="H42" s="66" t="s">
        <v>539</v>
      </c>
    </row>
    <row r="43" spans="1:8" ht="33">
      <c r="A43" s="57" t="s">
        <v>1640</v>
      </c>
      <c r="B43" s="109" t="s">
        <v>1653</v>
      </c>
      <c r="C43" s="66">
        <v>42</v>
      </c>
      <c r="D43" s="86"/>
      <c r="E43" s="86"/>
      <c r="F43" s="113">
        <v>30000</v>
      </c>
      <c r="G43" s="116">
        <v>30000</v>
      </c>
      <c r="H43" s="66" t="s">
        <v>539</v>
      </c>
    </row>
    <row r="44" spans="1:8" ht="33">
      <c r="A44" s="57" t="s">
        <v>1640</v>
      </c>
      <c r="B44" s="109" t="s">
        <v>1654</v>
      </c>
      <c r="C44" s="66">
        <v>43</v>
      </c>
      <c r="D44" s="86"/>
      <c r="E44" s="86"/>
      <c r="F44" s="112">
        <v>5000</v>
      </c>
      <c r="G44" s="115">
        <v>5000</v>
      </c>
      <c r="H44" s="66" t="s">
        <v>539</v>
      </c>
    </row>
    <row r="45" spans="1:8" ht="33">
      <c r="A45" s="57" t="s">
        <v>1640</v>
      </c>
      <c r="B45" s="109" t="s">
        <v>1655</v>
      </c>
      <c r="C45" s="66">
        <v>44</v>
      </c>
      <c r="D45" s="86"/>
      <c r="E45" s="86"/>
      <c r="F45" s="112">
        <v>10000</v>
      </c>
      <c r="G45" s="115">
        <v>10000</v>
      </c>
      <c r="H45" s="66" t="s">
        <v>539</v>
      </c>
    </row>
    <row r="46" spans="1:8" ht="33">
      <c r="A46" s="57" t="s">
        <v>1640</v>
      </c>
      <c r="B46" s="109" t="s">
        <v>1656</v>
      </c>
      <c r="C46" s="66">
        <v>45</v>
      </c>
      <c r="D46" s="86"/>
      <c r="E46" s="86"/>
      <c r="F46" s="112">
        <v>6000</v>
      </c>
      <c r="G46" s="115">
        <v>6000</v>
      </c>
      <c r="H46" s="66" t="s">
        <v>539</v>
      </c>
    </row>
    <row r="47" spans="1:8" ht="33">
      <c r="A47" s="57" t="s">
        <v>1640</v>
      </c>
      <c r="B47" s="108" t="s">
        <v>668</v>
      </c>
      <c r="C47" s="66">
        <v>46</v>
      </c>
      <c r="D47" s="86"/>
      <c r="E47" s="86"/>
      <c r="F47" s="112">
        <v>534</v>
      </c>
      <c r="G47" s="115">
        <v>534</v>
      </c>
      <c r="H47" s="66" t="s">
        <v>539</v>
      </c>
    </row>
    <row r="48" spans="1:8" ht="33">
      <c r="A48" s="57" t="s">
        <v>1640</v>
      </c>
      <c r="B48" s="109" t="s">
        <v>669</v>
      </c>
      <c r="C48" s="66">
        <v>47</v>
      </c>
      <c r="D48" s="86"/>
      <c r="E48" s="86"/>
      <c r="F48" s="112">
        <v>10000</v>
      </c>
      <c r="G48" s="115">
        <v>10000</v>
      </c>
      <c r="H48" s="66" t="s">
        <v>539</v>
      </c>
    </row>
    <row r="49" spans="1:8" ht="33">
      <c r="A49" s="57" t="s">
        <v>1640</v>
      </c>
      <c r="B49" s="109" t="s">
        <v>670</v>
      </c>
      <c r="C49" s="66">
        <v>48</v>
      </c>
      <c r="D49" s="86"/>
      <c r="E49" s="86"/>
      <c r="F49" s="112">
        <v>5000</v>
      </c>
      <c r="G49" s="115">
        <v>5000</v>
      </c>
      <c r="H49" s="66" t="s">
        <v>539</v>
      </c>
    </row>
    <row r="50" spans="1:8" ht="33">
      <c r="A50" s="57" t="s">
        <v>1640</v>
      </c>
      <c r="B50" s="109" t="s">
        <v>174</v>
      </c>
      <c r="C50" s="66">
        <v>49</v>
      </c>
      <c r="D50" s="86"/>
      <c r="E50" s="86"/>
      <c r="F50" s="112">
        <v>10000</v>
      </c>
      <c r="G50" s="115">
        <v>10000</v>
      </c>
      <c r="H50" s="66" t="s">
        <v>539</v>
      </c>
    </row>
    <row r="51" spans="1:8" s="117" customFormat="1" ht="33">
      <c r="A51" s="57" t="s">
        <v>1640</v>
      </c>
      <c r="B51" s="108" t="s">
        <v>175</v>
      </c>
      <c r="C51" s="66">
        <v>50</v>
      </c>
      <c r="D51" s="93"/>
      <c r="E51" s="93"/>
      <c r="F51" s="112">
        <v>10000</v>
      </c>
      <c r="G51" s="118">
        <v>10000</v>
      </c>
      <c r="H51" s="66" t="s">
        <v>539</v>
      </c>
    </row>
    <row r="52" spans="1:8" ht="33">
      <c r="A52" s="57" t="s">
        <v>1640</v>
      </c>
      <c r="B52" s="109" t="s">
        <v>176</v>
      </c>
      <c r="C52" s="66">
        <v>51</v>
      </c>
      <c r="D52" s="86"/>
      <c r="E52" s="86"/>
      <c r="F52" s="112">
        <v>5000</v>
      </c>
      <c r="G52" s="115">
        <v>5000</v>
      </c>
      <c r="H52" s="66" t="s">
        <v>539</v>
      </c>
    </row>
    <row r="53" spans="1:8" ht="33">
      <c r="A53" s="57" t="s">
        <v>1640</v>
      </c>
      <c r="B53" s="109" t="s">
        <v>177</v>
      </c>
      <c r="C53" s="66">
        <v>52</v>
      </c>
      <c r="D53" s="86"/>
      <c r="E53" s="86"/>
      <c r="F53" s="112">
        <v>15000</v>
      </c>
      <c r="G53" s="115">
        <v>15000</v>
      </c>
      <c r="H53" s="66" t="s">
        <v>539</v>
      </c>
    </row>
    <row r="54" spans="1:8" ht="33">
      <c r="A54" s="57" t="s">
        <v>1640</v>
      </c>
      <c r="B54" s="109" t="s">
        <v>535</v>
      </c>
      <c r="C54" s="66">
        <v>53</v>
      </c>
      <c r="D54" s="86"/>
      <c r="E54" s="86"/>
      <c r="F54" s="112">
        <v>8000</v>
      </c>
      <c r="G54" s="115">
        <v>8000</v>
      </c>
      <c r="H54" s="66" t="s">
        <v>539</v>
      </c>
    </row>
    <row r="55" spans="1:8" ht="33">
      <c r="A55" s="57" t="s">
        <v>1640</v>
      </c>
      <c r="B55" s="109" t="s">
        <v>536</v>
      </c>
      <c r="C55" s="66">
        <v>54</v>
      </c>
      <c r="D55" s="86"/>
      <c r="E55" s="86"/>
      <c r="F55" s="112">
        <v>10000</v>
      </c>
      <c r="G55" s="115">
        <v>10000</v>
      </c>
      <c r="H55" s="66" t="s">
        <v>539</v>
      </c>
    </row>
    <row r="56" spans="1:8" ht="33">
      <c r="A56" s="119" t="s">
        <v>1640</v>
      </c>
      <c r="B56" s="120" t="s">
        <v>537</v>
      </c>
      <c r="C56" s="121">
        <v>55</v>
      </c>
      <c r="D56" s="122"/>
      <c r="E56" s="122"/>
      <c r="F56" s="123">
        <v>10000</v>
      </c>
      <c r="G56" s="123">
        <v>10000</v>
      </c>
      <c r="H56" s="121" t="s">
        <v>539</v>
      </c>
    </row>
    <row r="57" spans="1:8" s="86" customFormat="1" ht="33">
      <c r="A57" s="57" t="s">
        <v>1640</v>
      </c>
      <c r="B57" s="109" t="s">
        <v>540</v>
      </c>
      <c r="C57" s="66">
        <v>56</v>
      </c>
      <c r="F57" s="90">
        <v>5000</v>
      </c>
      <c r="G57" s="90">
        <v>5000</v>
      </c>
      <c r="H57" s="66" t="s">
        <v>1589</v>
      </c>
    </row>
    <row r="58" spans="1:8" s="86" customFormat="1" ht="49.5">
      <c r="A58" s="57" t="s">
        <v>1640</v>
      </c>
      <c r="C58" s="66">
        <v>57</v>
      </c>
      <c r="F58" s="90">
        <v>27000</v>
      </c>
      <c r="G58" s="90">
        <v>27000</v>
      </c>
      <c r="H58" s="66" t="s">
        <v>921</v>
      </c>
    </row>
    <row r="59" spans="1:8" ht="33">
      <c r="A59" s="57" t="s">
        <v>1635</v>
      </c>
      <c r="B59" s="109" t="s">
        <v>644</v>
      </c>
      <c r="C59" s="66">
        <v>58</v>
      </c>
      <c r="D59" s="86"/>
      <c r="E59" s="86"/>
      <c r="F59" s="90">
        <v>5000</v>
      </c>
      <c r="G59" s="90">
        <v>5000</v>
      </c>
      <c r="H59" s="154" t="s">
        <v>648</v>
      </c>
    </row>
    <row r="60" spans="1:8" ht="33">
      <c r="A60" s="57" t="s">
        <v>1635</v>
      </c>
      <c r="B60" s="109" t="s">
        <v>645</v>
      </c>
      <c r="C60" s="66">
        <v>59</v>
      </c>
      <c r="D60" s="86"/>
      <c r="E60" s="86"/>
      <c r="F60" s="90">
        <v>6000</v>
      </c>
      <c r="G60" s="90">
        <v>6000</v>
      </c>
      <c r="H60" s="154" t="s">
        <v>649</v>
      </c>
    </row>
    <row r="61" spans="1:8" ht="33">
      <c r="A61" s="57" t="s">
        <v>1635</v>
      </c>
      <c r="B61" s="109" t="s">
        <v>646</v>
      </c>
      <c r="C61" s="66">
        <v>60</v>
      </c>
      <c r="D61" s="86"/>
      <c r="E61" s="86"/>
      <c r="F61" s="90">
        <v>10000</v>
      </c>
      <c r="G61" s="90">
        <v>10000</v>
      </c>
      <c r="H61" s="154" t="s">
        <v>650</v>
      </c>
    </row>
    <row r="62" spans="1:8" ht="33">
      <c r="A62" s="57" t="s">
        <v>1635</v>
      </c>
      <c r="B62" s="109" t="s">
        <v>647</v>
      </c>
      <c r="C62" s="66">
        <v>61</v>
      </c>
      <c r="D62" s="86"/>
      <c r="E62" s="86"/>
      <c r="F62" s="90">
        <v>6297</v>
      </c>
      <c r="G62" s="90">
        <v>6297</v>
      </c>
      <c r="H62" s="154" t="s">
        <v>651</v>
      </c>
    </row>
    <row r="63" ht="16.5">
      <c r="A63" s="87"/>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cgu</cp:lastModifiedBy>
  <cp:lastPrinted>2013-01-28T07:48:51Z</cp:lastPrinted>
  <dcterms:created xsi:type="dcterms:W3CDTF">2009-03-10T02:04:08Z</dcterms:created>
  <dcterms:modified xsi:type="dcterms:W3CDTF">2013-01-28T07:51:39Z</dcterms:modified>
  <cp:category/>
  <cp:version/>
  <cp:contentType/>
  <cp:contentStatus/>
</cp:coreProperties>
</file>